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mfe\Downloads\"/>
    </mc:Choice>
  </mc:AlternateContent>
  <xr:revisionPtr revIDLastSave="0" documentId="13_ncr:1_{19691A78-8501-4855-9C81-18EED24AEF89}" xr6:coauthVersionLast="47" xr6:coauthVersionMax="47" xr10:uidLastSave="{00000000-0000-0000-0000-000000000000}"/>
  <bookViews>
    <workbookView xWindow="23929" yWindow="-7425" windowWidth="24267" windowHeight="13047" xr2:uid="{00000000-000D-0000-FFFF-FFFF00000000}"/>
  </bookViews>
  <sheets>
    <sheet name="README" sheetId="1" r:id="rId1"/>
    <sheet name="Checklist PT-PT" sheetId="2" r:id="rId2"/>
    <sheet name="Checklist EN-GB" sheetId="3" r:id="rId3"/>
    <sheet name="Lists" sheetId="4" r:id="rId4"/>
    <sheet name="Diagnóstico PT-PT" sheetId="5" r:id="rId5"/>
    <sheet name="Mapa de Riscos PT-PT" sheetId="6" r:id="rId6"/>
    <sheet name="Canal PT-PT" sheetId="7" r:id="rId7"/>
    <sheet name="Formação PT-PT" sheetId="8" r:id="rId8"/>
    <sheet name="Monitorização PT-PT" sheetId="9" r:id="rId9"/>
    <sheet name="Initial Diagnosis EN-GB" sheetId="10" r:id="rId10"/>
    <sheet name="Risk Map EN-GB" sheetId="11" r:id="rId11"/>
    <sheet name="Whistleblowing Channel EN-GB" sheetId="12" r:id="rId12"/>
    <sheet name="Training EN-GB" sheetId="13" r:id="rId13"/>
    <sheet name="Monitoring EN-GB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4" l="1"/>
  <c r="D6" i="14"/>
  <c r="C6" i="14"/>
  <c r="B6" i="14"/>
  <c r="A6" i="14"/>
  <c r="E6" i="13"/>
  <c r="D6" i="13"/>
  <c r="C6" i="13"/>
  <c r="B6" i="13"/>
  <c r="A6" i="13"/>
  <c r="E6" i="12"/>
  <c r="C6" i="12"/>
  <c r="B6" i="12"/>
  <c r="D6" i="12" s="1"/>
  <c r="A6" i="12"/>
  <c r="E6" i="11"/>
  <c r="D6" i="11"/>
  <c r="C6" i="11"/>
  <c r="B6" i="11"/>
  <c r="A6" i="11"/>
  <c r="E6" i="10"/>
  <c r="C6" i="10"/>
  <c r="B6" i="10"/>
  <c r="D6" i="10" s="1"/>
  <c r="A6" i="10"/>
  <c r="E6" i="9"/>
  <c r="D6" i="9"/>
  <c r="C6" i="9"/>
  <c r="B6" i="9"/>
  <c r="A6" i="9"/>
  <c r="E6" i="8"/>
  <c r="D6" i="8"/>
  <c r="C6" i="8"/>
  <c r="B6" i="8"/>
  <c r="A6" i="8"/>
  <c r="E6" i="7"/>
  <c r="C6" i="7"/>
  <c r="B6" i="7"/>
  <c r="D6" i="7" s="1"/>
  <c r="A6" i="7"/>
  <c r="E6" i="6"/>
  <c r="D6" i="6"/>
  <c r="C6" i="6"/>
  <c r="B6" i="6"/>
  <c r="A6" i="6"/>
  <c r="E6" i="5"/>
  <c r="C6" i="5"/>
  <c r="B6" i="5"/>
  <c r="D6" i="5" s="1"/>
  <c r="A6" i="5"/>
  <c r="I10" i="3"/>
  <c r="I9" i="3"/>
  <c r="I8" i="3"/>
  <c r="I7" i="3"/>
  <c r="I6" i="3"/>
  <c r="D6" i="3"/>
  <c r="C6" i="3"/>
  <c r="B6" i="3"/>
  <c r="E6" i="3" s="1"/>
  <c r="A6" i="3"/>
  <c r="I10" i="2"/>
  <c r="I9" i="2"/>
  <c r="I8" i="2"/>
  <c r="I7" i="2"/>
  <c r="I6" i="2"/>
  <c r="D6" i="2"/>
  <c r="C6" i="2"/>
  <c r="B6" i="2"/>
  <c r="E6" i="2" s="1"/>
  <c r="A6" i="2"/>
</calcChain>
</file>

<file path=xl/sharedStrings.xml><?xml version="1.0" encoding="utf-8"?>
<sst xmlns="http://schemas.openxmlformats.org/spreadsheetml/2006/main" count="586" uniqueCount="394">
  <si>
    <t>iBlow.eu RGPC Local Government Checklist Workbook</t>
  </si>
  <si>
    <t>Como usar / How to use</t>
  </si>
  <si>
    <t>Estado / Status values</t>
  </si>
  <si>
    <t>Estrutura / Structure</t>
  </si>
  <si>
    <t>Sugestão / Tip</t>
  </si>
  <si>
    <t>Legenda visual / Visual legend</t>
  </si>
  <si>
    <t>Implemented / Implementado</t>
  </si>
  <si>
    <t>In progress / Em curso</t>
  </si>
  <si>
    <t>Not started / Não iniciado</t>
  </si>
  <si>
    <t>Reviewed / Revisto</t>
  </si>
  <si>
    <t>Needs improvement / Necessita melhoria</t>
  </si>
  <si>
    <t>Folhas adicionais / Additional sheets</t>
  </si>
  <si>
    <t>Checklist RGPC para Autarquias</t>
  </si>
  <si>
    <t>Roteiro prático para conformidade total — acompanhar estado, responsáveis, prazos e evidências.</t>
  </si>
  <si>
    <t>Total de requisitos</t>
  </si>
  <si>
    <t>Implementado</t>
  </si>
  <si>
    <t>Em curso</t>
  </si>
  <si>
    <t>Não iniciado</t>
  </si>
  <si>
    <t>% concluído</t>
  </si>
  <si>
    <t>Preencha a checklist e acompanhe os KPI. Use filtros na tabela para ver prioridades.</t>
  </si>
  <si>
    <t>Status</t>
  </si>
  <si>
    <t>Count</t>
  </si>
  <si>
    <t>Revisto</t>
  </si>
  <si>
    <t>Área</t>
  </si>
  <si>
    <t>Requisito</t>
  </si>
  <si>
    <t>Estado</t>
  </si>
  <si>
    <t>Responsável</t>
  </si>
  <si>
    <t>Prazo</t>
  </si>
  <si>
    <t>Evidência</t>
  </si>
  <si>
    <t>Observações</t>
  </si>
  <si>
    <t>Necessita melhoria</t>
  </si>
  <si>
    <t>Governação e responsabilidade</t>
  </si>
  <si>
    <t>Foi designado um responsável pelo cumprimento normativo</t>
  </si>
  <si>
    <t>Estão definidas responsabilidades por área e por processo</t>
  </si>
  <si>
    <t>Existe aprovação formal do programa de cumprimento normativo</t>
  </si>
  <si>
    <t>A liderança da autarquia está envolvida no tema</t>
  </si>
  <si>
    <t>Existe articulação entre compliance, jurídico, RH, contratação e proteção de dados</t>
  </si>
  <si>
    <t>Foram definidos responsáveis pela revisão periódica da documentação</t>
  </si>
  <si>
    <t>Diagnóstico inicial</t>
  </si>
  <si>
    <t>Foi realizado levantamento das áreas de risco da autarquia</t>
  </si>
  <si>
    <t>Foram identificados processos críticos expostos a corrupção e infrações conexas</t>
  </si>
  <si>
    <t>Foram avaliados riscos em contratação pública, urbanismo, licenciamento, recursos humanos, pagamentos e subsídios</t>
  </si>
  <si>
    <t>Foram identificadas lacunas de controlo interno</t>
  </si>
  <si>
    <t>Existe priorização dos riscos por probabilidade e impacto</t>
  </si>
  <si>
    <t>Foram identificadas situações de risco elevado ou máximo</t>
  </si>
  <si>
    <t>Plano de Prevenção de Riscos de Corrupção e Infrações Conexas</t>
  </si>
  <si>
    <t>Existe PPR elaborado ou atualizado</t>
  </si>
  <si>
    <t>O PPR cobre toda a organização e atividade relevante</t>
  </si>
  <si>
    <t>Cada risco identificado tem descrição clara</t>
  </si>
  <si>
    <t>Cada risco tem probabilidade e impacto atribuídos</t>
  </si>
  <si>
    <t>Cada risco tem medidas preventivas associadas</t>
  </si>
  <si>
    <t>Cada risco tem medidas corretivas definidas</t>
  </si>
  <si>
    <t>Cada ação tem responsável e prazo</t>
  </si>
  <si>
    <t>Cada ação tem forma de evidência prevista</t>
  </si>
  <si>
    <t>O plano prevê monitorização e revisão periódica</t>
  </si>
  <si>
    <t>O PPR foi divulgado internamente e publicado quando aplicável</t>
  </si>
  <si>
    <t>Código de conduta</t>
  </si>
  <si>
    <t>Existe código de conduta atualizado</t>
  </si>
  <si>
    <t>O código inclui princípios, valores e regras práticas de atuação</t>
  </si>
  <si>
    <t>O código cobre ofertas, hospitalidade, conflitos de interesses e relacionamento com terceiros</t>
  </si>
  <si>
    <t>O código inclui referência a sanções disciplinares e criminais</t>
  </si>
  <si>
    <t>Existe processo para registar infrações ao código</t>
  </si>
  <si>
    <t>O código é compreensível para dirigentes e trabalhadores</t>
  </si>
  <si>
    <t>O código foi comunicado internamente</t>
  </si>
  <si>
    <t>Canal de denúncias</t>
  </si>
  <si>
    <t>Existe canal de denúncias interno, externo ou partilhado, conforme aplicável</t>
  </si>
  <si>
    <t>O canal permite denúncias por escrito</t>
  </si>
  <si>
    <t>O canal permite denúncias verbais, quando aplicável</t>
  </si>
  <si>
    <t>O canal garante confidencialidade e/ou anonimato</t>
  </si>
  <si>
    <t>O acesso ao canal está restrito a pessoas autorizadas</t>
  </si>
  <si>
    <t>Existe processo de confirmação de receção em 7 dias</t>
  </si>
  <si>
    <t>Existe processo de resposta no prazo máximo de 3 meses</t>
  </si>
  <si>
    <t>Existe registo seguro e conservação das denúncias</t>
  </si>
  <si>
    <t>Existe processo documentado de triagem e seguimento</t>
  </si>
  <si>
    <t>Foram definidos critérios de independência e ausência de conflitos de interesses</t>
  </si>
  <si>
    <t>RGPD e proteção de dados</t>
  </si>
  <si>
    <t>O canal de denúncias foi analisado à luz do RGPD</t>
  </si>
  <si>
    <t>Foram definidos perfis de acesso aos dados</t>
  </si>
  <si>
    <t>Existem medidas técnicas e organizativas adequadas</t>
  </si>
  <si>
    <t>Foi definida política de conservação de dados</t>
  </si>
  <si>
    <t>Foi preparada informação de privacidade aplicável</t>
  </si>
  <si>
    <t>Existe articulação com o DPO ou responsável de privacidade</t>
  </si>
  <si>
    <t>Foram avaliados riscos de acesso indevido e violação de dados</t>
  </si>
  <si>
    <t>Conflitos de interesses e transparência</t>
  </si>
  <si>
    <t>Existe política de conflitos de interesses</t>
  </si>
  <si>
    <t>Existem modelos de declaração de inexistência de conflitos</t>
  </si>
  <si>
    <t>Existem regras para comunicação de impedimentos, recusas e escusas</t>
  </si>
  <si>
    <t>Foram identificadas áreas com maior risco de imparcialidade comprometida</t>
  </si>
  <si>
    <t>As obrigações de transparência pública estão mapeadas</t>
  </si>
  <si>
    <t>Existe controlo sobre publicações obrigatórias no site e/ou intranet</t>
  </si>
  <si>
    <t>Controlo interno</t>
  </si>
  <si>
    <t>Existem procedimentos documentados para processos críticos</t>
  </si>
  <si>
    <t>Existe segregação de funções nas áreas mais sensíveis</t>
  </si>
  <si>
    <t>Existem validações e aprovações formais</t>
  </si>
  <si>
    <t>Existem trilhos de auditoria e registos de decisão</t>
  </si>
  <si>
    <t>São efetuadas revisões periódicas ou auditorias internas</t>
  </si>
  <si>
    <t>Existe acompanhamento de medidas corretivas</t>
  </si>
  <si>
    <t>Formação e sensibilização</t>
  </si>
  <si>
    <t>Existe plano de formação em ética, RGPC e canal de denúncias</t>
  </si>
  <si>
    <t>A formação abrange dirigentes e trabalhadores</t>
  </si>
  <si>
    <t>A formação está adaptada por perfil de risco</t>
  </si>
  <si>
    <t>Existe evidência das ações realizadas</t>
  </si>
  <si>
    <t>Existe calendário de reciclagem periódica</t>
  </si>
  <si>
    <t>Foram comunicadas regras práticas de reporte e proteção contra retaliação</t>
  </si>
  <si>
    <t>Monitorização e melhoria contínua</t>
  </si>
  <si>
    <t>Existem indicadores definidos para acompanhamento</t>
  </si>
  <si>
    <t>Existe relatório intercalar para riscos elevados ou máximos</t>
  </si>
  <si>
    <t>Existe relatório anual de avaliação</t>
  </si>
  <si>
    <t>As medidas são revistas de acordo com resultados e incidentes</t>
  </si>
  <si>
    <t>O sistema é revisto sempre que existam alterações relevantes</t>
  </si>
  <si>
    <t>Existe histórico de ações, decisões e evidências</t>
  </si>
  <si>
    <t>Modelo expandido disponível nas folhas: Diagnóstico, Mapa de Riscos, Canal, Formação e Monitorização.</t>
  </si>
  <si>
    <t>RGPC Checklist for Local Government</t>
  </si>
  <si>
    <t>Practical roadmap to full compliance — track status, owners, deadlines and evidence.</t>
  </si>
  <si>
    <t>Total requirements</t>
  </si>
  <si>
    <t>Implemented</t>
  </si>
  <si>
    <t>In progress</t>
  </si>
  <si>
    <t>Not started</t>
  </si>
  <si>
    <t>% complete</t>
  </si>
  <si>
    <t>Complete the checklist and monitor the KPIs. Use table filters to focus on priorities.</t>
  </si>
  <si>
    <t>Reviewed</t>
  </si>
  <si>
    <t>Area</t>
  </si>
  <si>
    <t>Requirement</t>
  </si>
  <si>
    <t>Owner</t>
  </si>
  <si>
    <t>Deadline</t>
  </si>
  <si>
    <t>Evidence</t>
  </si>
  <si>
    <t>Notes</t>
  </si>
  <si>
    <t>Needs improvement</t>
  </si>
  <si>
    <t>Governance and accountability</t>
  </si>
  <si>
    <t>A compliance officer has been appointed</t>
  </si>
  <si>
    <t>Responsibilities are defined by area and process</t>
  </si>
  <si>
    <t>There is formal approval of the compliance programme</t>
  </si>
  <si>
    <t>The local authority leadership is actively involved</t>
  </si>
  <si>
    <t>There is alignment between compliance, legal, HR, procurement and data protection</t>
  </si>
  <si>
    <t>Owners have been defined for periodic document reviews</t>
  </si>
  <si>
    <t>Initial assessment</t>
  </si>
  <si>
    <t>A review of the authority's risk areas has been completed</t>
  </si>
  <si>
    <t>Critical processes exposed to corruption and related offences have been identified</t>
  </si>
  <si>
    <t>Risks have been assessed in procurement, planning, licensing, HR, payments and subsidies</t>
  </si>
  <si>
    <t>Internal control gaps have been identified</t>
  </si>
  <si>
    <t>Risks have been prioritised by probability and impact</t>
  </si>
  <si>
    <t>High or maximum risk situations have been identified</t>
  </si>
  <si>
    <t>Corruption and Related Offences Risk Prevention Plan</t>
  </si>
  <si>
    <t>A risk prevention plan exists and is current</t>
  </si>
  <si>
    <t>The plan covers the whole organisation and relevant activities</t>
  </si>
  <si>
    <t>Each identified risk has a clear description</t>
  </si>
  <si>
    <t>Each risk has probability and impact assigned</t>
  </si>
  <si>
    <t>Each risk has preventive measures attached</t>
  </si>
  <si>
    <t>Each risk has corrective measures defined</t>
  </si>
  <si>
    <t>Each action has an owner and deadline</t>
  </si>
  <si>
    <t>Each action has an evidence method defined</t>
  </si>
  <si>
    <t>The plan includes monitoring and periodic review</t>
  </si>
  <si>
    <t>The plan has been shared internally and published where applicable</t>
  </si>
  <si>
    <t>Code of conduct</t>
  </si>
  <si>
    <t>An updated code of conduct exists</t>
  </si>
  <si>
    <t>The code includes principles, values and practical behavioural rules</t>
  </si>
  <si>
    <t>The code covers gifts, hospitality, conflicts of interest and third-party relationships</t>
  </si>
  <si>
    <t>The code includes disciplinary and criminal references</t>
  </si>
  <si>
    <t>There is a process to record breaches of the code</t>
  </si>
  <si>
    <t>The code is understandable for managers and staff</t>
  </si>
  <si>
    <t>The code has been communicated internally</t>
  </si>
  <si>
    <t>Whistleblowing channel</t>
  </si>
  <si>
    <t>An internal, external or shared whistleblowing channel exists where applicable</t>
  </si>
  <si>
    <t>The channel allows written reports</t>
  </si>
  <si>
    <t>The channel allows verbal reports where applicable</t>
  </si>
  <si>
    <t>The channel ensures confidentiality and/or anonymity</t>
  </si>
  <si>
    <t>Access to the channel is restricted to authorised persons</t>
  </si>
  <si>
    <t>There is a process to acknowledge receipt within 7 days</t>
  </si>
  <si>
    <t>There is a process to provide feedback within 3 months</t>
  </si>
  <si>
    <t>There is secure storage and retention of reports</t>
  </si>
  <si>
    <t>There is a documented triage and follow-up process</t>
  </si>
  <si>
    <t>Independence and conflict-of-interest criteria have been defined</t>
  </si>
  <si>
    <t>GDPR and data protection</t>
  </si>
  <si>
    <t>The whistleblowing channel has been reviewed for GDPR compliance</t>
  </si>
  <si>
    <t>Data access profiles have been defined</t>
  </si>
  <si>
    <t>Appropriate technical and organisational measures are in place</t>
  </si>
  <si>
    <t>A data retention policy has been defined</t>
  </si>
  <si>
    <t>The relevant privacy information has been prepared</t>
  </si>
  <si>
    <t>There is alignment with the DPO or privacy lead</t>
  </si>
  <si>
    <t>Risks of unauthorised access and personal data breaches have been assessed</t>
  </si>
  <si>
    <t>Conflicts of interest and transparency</t>
  </si>
  <si>
    <t>A conflicts-of-interest policy exists</t>
  </si>
  <si>
    <t>Declarations of absence of conflicts are available</t>
  </si>
  <si>
    <t>Rules exist for recusals, impediments and disclosures</t>
  </si>
  <si>
    <t>High-risk impartiality areas have been identified</t>
  </si>
  <si>
    <t>Public transparency obligations have been mapped</t>
  </si>
  <si>
    <t>There is control over mandatory website and/or intranet disclosures</t>
  </si>
  <si>
    <t>Internal controls</t>
  </si>
  <si>
    <t>Documented procedures exist for critical processes</t>
  </si>
  <si>
    <t>Segregation of duties exists in the most sensitive areas</t>
  </si>
  <si>
    <t>Formal validations and approvals are in place</t>
  </si>
  <si>
    <t>Decision trails and audit logs are available</t>
  </si>
  <si>
    <t>Periodic reviews or internal audits are performed</t>
  </si>
  <si>
    <t>Corrective actions are tracked</t>
  </si>
  <si>
    <t>Training and awareness</t>
  </si>
  <si>
    <t>There is a training plan on ethics, RGPC and whistleblowing</t>
  </si>
  <si>
    <t>Training covers managers and staff</t>
  </si>
  <si>
    <t>Training is adapted to risk profile</t>
  </si>
  <si>
    <t>Evidence of completed training exists</t>
  </si>
  <si>
    <t>A refresher schedule exists</t>
  </si>
  <si>
    <t>Practical reporting rules and anti-retaliation protections have been communicated</t>
  </si>
  <si>
    <t>Monitoring and continuous improvement</t>
  </si>
  <si>
    <t>Tracking indicators have been defined</t>
  </si>
  <si>
    <t>An interim report exists for high or maximum risks</t>
  </si>
  <si>
    <t>An annual assessment report exists</t>
  </si>
  <si>
    <t>Measures are reviewed based on results and incidents</t>
  </si>
  <si>
    <t>The system is reviewed whenever material changes occur</t>
  </si>
  <si>
    <t>A history of actions, decisions and evidence is maintained</t>
  </si>
  <si>
    <t>Expanded model available in the sheets: Initial Diagnosis, Risk Map, Whistleblowing Channel, Training and Monitoring.</t>
  </si>
  <si>
    <t>PT Status</t>
  </si>
  <si>
    <t>EN Status</t>
  </si>
  <si>
    <t>PT Yes/No</t>
  </si>
  <si>
    <t>EN Yes/No</t>
  </si>
  <si>
    <t>PT Risk/Frequency</t>
  </si>
  <si>
    <t>EN Risk/Frequency</t>
  </si>
  <si>
    <t>PT Channel Operation</t>
  </si>
  <si>
    <t>EN Channel Operation</t>
  </si>
  <si>
    <t>Sim</t>
  </si>
  <si>
    <t>Yes</t>
  </si>
  <si>
    <t>Baixo</t>
  </si>
  <si>
    <t>Low</t>
  </si>
  <si>
    <t>Interno</t>
  </si>
  <si>
    <t>Internal</t>
  </si>
  <si>
    <t>Não</t>
  </si>
  <si>
    <t>No</t>
  </si>
  <si>
    <t>Médio</t>
  </si>
  <si>
    <t>Medium</t>
  </si>
  <si>
    <t>Externo</t>
  </si>
  <si>
    <t>External</t>
  </si>
  <si>
    <t>Alto</t>
  </si>
  <si>
    <t>High</t>
  </si>
  <si>
    <t>Partilhado</t>
  </si>
  <si>
    <t>Shared</t>
  </si>
  <si>
    <t>Mensal</t>
  </si>
  <si>
    <t>Monthly</t>
  </si>
  <si>
    <t>Trimestral</t>
  </si>
  <si>
    <t>Quarterly</t>
  </si>
  <si>
    <t>Semestral</t>
  </si>
  <si>
    <t>Half-yearly</t>
  </si>
  <si>
    <t>Anual</t>
  </si>
  <si>
    <t>Annual</t>
  </si>
  <si>
    <t>Diagnóstico Inicial — RGPC Autarquias</t>
  </si>
  <si>
    <t>← README</t>
  </si>
  <si>
    <t>Tab 1 do modelo descarregável: fotografia inicial da maturidade, âmbito e alinhamento RGPD.</t>
  </si>
  <si>
    <t>Total de itens</t>
  </si>
  <si>
    <t>Preenchidos</t>
  </si>
  <si>
    <t>Por preencher</t>
  </si>
  <si>
    <t>Notas</t>
  </si>
  <si>
    <t>Preencha a resposta, owner e evidência. Use filtros para acompanhar lacunas.</t>
  </si>
  <si>
    <t>Campo</t>
  </si>
  <si>
    <t>Valor / Resposta</t>
  </si>
  <si>
    <t>Número de trabalhadores</t>
  </si>
  <si>
    <t>População do município</t>
  </si>
  <si>
    <t>Áreas críticas</t>
  </si>
  <si>
    <t>Existe PPR</t>
  </si>
  <si>
    <t>Existe código de conduta</t>
  </si>
  <si>
    <t>Existe canal de denúncias</t>
  </si>
  <si>
    <t>Responsável pelo cumprimento normativo nomeado</t>
  </si>
  <si>
    <t>Formação concluída</t>
  </si>
  <si>
    <t>Maturidade de controlo interno</t>
  </si>
  <si>
    <t>Estado de alinhamento com RGPD</t>
  </si>
  <si>
    <t>Mapa de Riscos — RGPC Autarquias</t>
  </si>
  <si>
    <t>Tab 2 do modelo descarregável: detalhe riscos, controlos, lacunas, owners, prazos e KPI.</t>
  </si>
  <si>
    <t>Riscos mapeados</t>
  </si>
  <si>
    <t>Risco alto</t>
  </si>
  <si>
    <t>Ações definidas</t>
  </si>
  <si>
    <t>% com owner</t>
  </si>
  <si>
    <t>Prazo mais próximo</t>
  </si>
  <si>
    <t>Detalhe cada risco, controlo e ação corretiva. Acrescente linhas conforme necessário.</t>
  </si>
  <si>
    <t>Processo</t>
  </si>
  <si>
    <t>Evento de risco</t>
  </si>
  <si>
    <t>Causa</t>
  </si>
  <si>
    <t>Probabilidade</t>
  </si>
  <si>
    <t>Impacto</t>
  </si>
  <si>
    <t>Nível de risco</t>
  </si>
  <si>
    <t>Controlo existente</t>
  </si>
  <si>
    <t>Lacuna</t>
  </si>
  <si>
    <t>Ação corretiva</t>
  </si>
  <si>
    <t>KPI</t>
  </si>
  <si>
    <t>Canal de Denúncias — RGPC Autarquias</t>
  </si>
  <si>
    <t>Tab 3 do modelo descarregável: confirme requisitos operacionais, SLA, retenção e privacidade.</t>
  </si>
  <si>
    <t>Resposta</t>
  </si>
  <si>
    <t>Canal escrito disponível</t>
  </si>
  <si>
    <t>Canal verbal disponível</t>
  </si>
  <si>
    <t>Denúncia anónima disponível</t>
  </si>
  <si>
    <t>SLA de confirmação em 7 dias</t>
  </si>
  <si>
    <t>SLA de resposta em 3 meses</t>
  </si>
  <si>
    <t>Conservação de registos definida</t>
  </si>
  <si>
    <t>Controlo de acessos definido</t>
  </si>
  <si>
    <t>Informação de privacidade preparada</t>
  </si>
  <si>
    <t>Operação interna / externa / partilhada</t>
  </si>
  <si>
    <t>Responsável pelo seguimento</t>
  </si>
  <si>
    <t>Formação e Comunicação — RGPC Autarquias</t>
  </si>
  <si>
    <t>Tab 4 do modelo descarregável: registo de ações, temas, evidências e reciclagem.</t>
  </si>
  <si>
    <t>Sessões</t>
  </si>
  <si>
    <t>Com data</t>
  </si>
  <si>
    <t>Com evidência</t>
  </si>
  <si>
    <t>% com reciclagem</t>
  </si>
  <si>
    <t>Próxima data</t>
  </si>
  <si>
    <t>Registe ações de formação, comunicação e reciclagem por perfil.</t>
  </si>
  <si>
    <t>Perfil</t>
  </si>
  <si>
    <t>Tema</t>
  </si>
  <si>
    <t>Frequência</t>
  </si>
  <si>
    <t>Data</t>
  </si>
  <si>
    <t>Necessita reciclagem</t>
  </si>
  <si>
    <t>Monitorização — RGPC Autarquias</t>
  </si>
  <si>
    <t>Tab 5 do modelo descarregável: indicadores, metas, frequência e ações de melhoria.</t>
  </si>
  <si>
    <t>Indicadores</t>
  </si>
  <si>
    <t>Com valor atual</t>
  </si>
  <si>
    <t>Com meta</t>
  </si>
  <si>
    <t>Ações de melhoria</t>
  </si>
  <si>
    <t>Acompanhe métricas, metas e ações de melhoria contínua.</t>
  </si>
  <si>
    <t>Indicador</t>
  </si>
  <si>
    <t>Valor atual</t>
  </si>
  <si>
    <t>Meta</t>
  </si>
  <si>
    <t>Ação de melhoria</t>
  </si>
  <si>
    <t>Initial Diagnosis — RGPC Local Government</t>
  </si>
  <si>
    <t>Tab 1 of the downloadable template: initial view of maturity, scope and GDPR alignment.</t>
  </si>
  <si>
    <t>Total items</t>
  </si>
  <si>
    <t>Completed</t>
  </si>
  <si>
    <t>Blank</t>
  </si>
  <si>
    <t>Complete response, owner and evidence. Use filters to monitor gaps.</t>
  </si>
  <si>
    <t>Field</t>
  </si>
  <si>
    <t>Value / Response</t>
  </si>
  <si>
    <t>Number of workers</t>
  </si>
  <si>
    <t>Municipality population</t>
  </si>
  <si>
    <t>Critical areas</t>
  </si>
  <si>
    <t>Existing risk plan</t>
  </si>
  <si>
    <t>Existing code</t>
  </si>
  <si>
    <t>Existing channel</t>
  </si>
  <si>
    <t>Compliance officer appointed</t>
  </si>
  <si>
    <t>Training completed</t>
  </si>
  <si>
    <t>Internal control maturity</t>
  </si>
  <si>
    <t>GDPR alignment status</t>
  </si>
  <si>
    <t>Risk Map — RGPC Local Government</t>
  </si>
  <si>
    <t>Tab 2 of the downloadable template: record risks, controls, gaps, owners, deadlines and KPIs.</t>
  </si>
  <si>
    <t>Mapped risks</t>
  </si>
  <si>
    <t>High risk</t>
  </si>
  <si>
    <t>Actions defined</t>
  </si>
  <si>
    <t>% with owner</t>
  </si>
  <si>
    <t>Next deadline</t>
  </si>
  <si>
    <t>Detail each risk, control and corrective action. Add more rows as needed.</t>
  </si>
  <si>
    <t>Process</t>
  </si>
  <si>
    <t>Risk event</t>
  </si>
  <si>
    <t>Cause</t>
  </si>
  <si>
    <t>Probability</t>
  </si>
  <si>
    <t>Impact</t>
  </si>
  <si>
    <t>Risk level</t>
  </si>
  <si>
    <t>Existing control</t>
  </si>
  <si>
    <t>Gap</t>
  </si>
  <si>
    <t>Corrective action</t>
  </si>
  <si>
    <t>Whistleblowing Channel — RGPC Local Government</t>
  </si>
  <si>
    <t>Tab 3 of the downloadable template: confirm operating requirements, SLAs, retention and privacy.</t>
  </si>
  <si>
    <t>Response</t>
  </si>
  <si>
    <t>Written reporting available</t>
  </si>
  <si>
    <t>Verbal reporting available</t>
  </si>
  <si>
    <t>Anonymous reporting available</t>
  </si>
  <si>
    <t>7-day acknowledgement SLA</t>
  </si>
  <si>
    <t>3-month feedback SLA</t>
  </si>
  <si>
    <t>Record retention defined</t>
  </si>
  <si>
    <t>Access control defined</t>
  </si>
  <si>
    <t>Privacy information prepared</t>
  </si>
  <si>
    <t>Internal / external / shared operation</t>
  </si>
  <si>
    <t>Follow-up owner</t>
  </si>
  <si>
    <t>Training and Communication — RGPC Local Government</t>
  </si>
  <si>
    <t>Tab 4 of the downloadable template: log training actions, topics, evidence and refreshers.</t>
  </si>
  <si>
    <t>Sessions</t>
  </si>
  <si>
    <t>Dated</t>
  </si>
  <si>
    <t>With evidence</t>
  </si>
  <si>
    <t>% with refresher</t>
  </si>
  <si>
    <t>Next date</t>
  </si>
  <si>
    <t>Log training, communication and refresher actions by role.</t>
  </si>
  <si>
    <t>Role</t>
  </si>
  <si>
    <t>Topic</t>
  </si>
  <si>
    <t>Frequency</t>
  </si>
  <si>
    <t>Date</t>
  </si>
  <si>
    <t>Refresher need</t>
  </si>
  <si>
    <t>Monitoring — RGPC Local Government</t>
  </si>
  <si>
    <t>Tab 5 of the downloadable template: indicators, targets, frequency and improvement actions.</t>
  </si>
  <si>
    <t>Indicators</t>
  </si>
  <si>
    <t>With current value</t>
  </si>
  <si>
    <t>With target</t>
  </si>
  <si>
    <t>Improvement actions</t>
  </si>
  <si>
    <t>Track metrics, targets and continuous improvement actions.</t>
  </si>
  <si>
    <t>Indicator</t>
  </si>
  <si>
    <t>Current value</t>
  </si>
  <si>
    <t>Target</t>
  </si>
  <si>
    <t>Improvement action</t>
  </si>
  <si>
    <r>
      <rPr>
        <b/>
        <sz val="11"/>
        <color theme="1"/>
        <rFont val="Poppins"/>
      </rPr>
      <t xml:space="preserve">PT-PT: </t>
    </r>
    <r>
      <rPr>
        <sz val="11"/>
        <color theme="1"/>
        <rFont val="Poppins"/>
      </rPr>
      <t xml:space="preserve">Este ficheiro inclui: checklist bilingue + diagnóstico inicial + mapa de riscos + canal de denúncias + formação e comunicação + monitorização (em PT-PT e EN-GB).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This file includes: a bilingual checklist + initial assessment + risk map + reporting channel + training and communication + monitoring (in PT-PT and EN-GB).</t>
    </r>
  </si>
  <si>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Não iniciado, Em curso, Implementado, Revisto, Necessita melhoria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Not started, In progress, Implemented, Reviewed, Needs improvement</t>
    </r>
  </si>
  <si>
    <r>
      <t xml:space="preserve">1) </t>
    </r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Preencha a coluna Estado em cada checklist.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Fill in the 'Status' column on each checklist.
2) </t>
    </r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Atribua responsáveis, prazos e evidências.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Assign responsibilities, deadlines and evidence.
3) </t>
    </r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Consulte os KPI no topo de cada folha.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Please refer to the KPIs at the top of each sheet.
4) </t>
    </r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Duplicar folhas se precisar de acompanhar várias entidades.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Duplicar folhas se precisar de acompanhar várias entidades.</t>
    </r>
  </si>
  <si>
    <t>PT-PT / EN-GB | Use este ficheiro para acompanhar a implementação do RGPC e do canal de denúncias. / Use this file to monitor the implementation of the RGPC and the reporting channel.</t>
  </si>
  <si>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Use as novas folhas como modelo descarregável do artigo: preencha o diagnóstico, detalhe os riscos, documente o canal, registe a formação e acompanhe indicadores.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Use the new forms as a downloadable template for the article: complete the assessment, detail the risks, document the treatment pathway, record training and monitor key performance indicators.</t>
    </r>
  </si>
  <si>
    <r>
      <rPr>
        <b/>
        <sz val="11"/>
        <color theme="1"/>
        <rFont val="Poppins"/>
      </rPr>
      <t>PT-PT:</t>
    </r>
    <r>
      <rPr>
        <sz val="11"/>
        <color theme="1"/>
        <rFont val="Poppins"/>
      </rPr>
      <t xml:space="preserve"> Diagnóstico, Mapa de Riscos, Canal, Formação, Monitorização.
</t>
    </r>
    <r>
      <rPr>
        <b/>
        <sz val="11"/>
        <color theme="1"/>
        <rFont val="Poppins"/>
      </rPr>
      <t>EN-GB:</t>
    </r>
    <r>
      <rPr>
        <sz val="11"/>
        <color theme="1"/>
        <rFont val="Poppins"/>
      </rPr>
      <t xml:space="preserve"> Initial Diagnosis, Risk Map, Whistleblowing Channel, Training, Monitoring.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</si>
</sst>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%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1"/>
    </font>
    <font>
      <sz val="12"/>
      <color theme="10"/>
      <name val="Calibri"/>
      <family val="2"/>
      <charset val="1"/>
    </font>
    <font>
      <b/>
      <sz val="16"/>
      <color rgb="FFFFFFFF"/>
      <name val="Poppins"/>
    </font>
    <font>
      <sz val="10"/>
      <name val="Poppins"/>
    </font>
    <font>
      <sz val="12"/>
      <color theme="10"/>
      <name val="Poppins"/>
    </font>
    <font>
      <i/>
      <sz val="10"/>
      <color rgb="FF1F4E78"/>
      <name val="Poppins"/>
    </font>
    <font>
      <b/>
      <sz val="10"/>
      <color rgb="FFFFFFFF"/>
      <name val="Poppins"/>
    </font>
    <font>
      <sz val="9"/>
      <color rgb="FF5B6570"/>
      <name val="Poppins"/>
    </font>
    <font>
      <b/>
      <sz val="14"/>
      <color rgb="FF1F4E78"/>
      <name val="Poppins"/>
    </font>
    <font>
      <b/>
      <sz val="11"/>
      <color rgb="FFFFFFFF"/>
      <name val="Poppins"/>
    </font>
    <font>
      <b/>
      <sz val="10"/>
      <color rgb="FF1F4E78"/>
      <name val="Poppins"/>
    </font>
    <font>
      <sz val="11"/>
      <color theme="1"/>
      <name val="Poppins"/>
    </font>
    <font>
      <b/>
      <sz val="11"/>
      <color rgb="FF1F4E78"/>
      <name val="Poppins"/>
    </font>
    <font>
      <b/>
      <sz val="11"/>
      <color theme="1"/>
      <name val="Poppins"/>
    </font>
  </fonts>
  <fills count="1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AF2FA"/>
        <bgColor rgb="FFEEF5FB"/>
      </patternFill>
    </fill>
    <fill>
      <patternFill patternType="solid">
        <fgColor rgb="FF138A8A"/>
        <bgColor rgb="FF008080"/>
      </patternFill>
    </fill>
    <fill>
      <patternFill patternType="solid">
        <fgColor rgb="FFF8FBFD"/>
        <bgColor rgb="FFF7FAFC"/>
      </patternFill>
    </fill>
    <fill>
      <patternFill patternType="solid">
        <fgColor rgb="FFD9F2E3"/>
        <bgColor rgb="FFE2F0D9"/>
      </patternFill>
    </fill>
    <fill>
      <patternFill patternType="solid">
        <fgColor rgb="FFFFF4CC"/>
        <bgColor rgb="FFFCE4D6"/>
      </patternFill>
    </fill>
    <fill>
      <patternFill patternType="solid">
        <fgColor rgb="FFFDE2E1"/>
        <bgColor rgb="FFFCE4D6"/>
      </patternFill>
    </fill>
    <fill>
      <patternFill patternType="solid">
        <fgColor rgb="FFDDEBF7"/>
        <bgColor rgb="FFD9E2EC"/>
      </patternFill>
    </fill>
    <fill>
      <patternFill patternType="solid">
        <fgColor rgb="FFFCE4D6"/>
        <bgColor rgb="FFFDE2E1"/>
      </patternFill>
    </fill>
    <fill>
      <patternFill patternType="solid">
        <fgColor rgb="FF5B9BD5"/>
        <bgColor rgb="FF7F8C8D"/>
      </patternFill>
    </fill>
    <fill>
      <patternFill patternType="solid">
        <fgColor rgb="FF2E7D32"/>
        <bgColor rgb="FF008000"/>
      </patternFill>
    </fill>
    <fill>
      <patternFill patternType="solid">
        <fgColor rgb="FFF4B183"/>
        <bgColor rgb="FFFF8080"/>
      </patternFill>
    </fill>
    <fill>
      <patternFill patternType="solid">
        <fgColor rgb="FF7F8C8D"/>
        <bgColor rgb="FF5B9BD5"/>
      </patternFill>
    </fill>
    <fill>
      <patternFill patternType="solid">
        <fgColor rgb="FFEEF5FB"/>
        <bgColor rgb="FFEAF2FA"/>
      </patternFill>
    </fill>
    <fill>
      <patternFill patternType="solid">
        <fgColor rgb="FFE2F0D9"/>
        <bgColor rgb="FFD9F2E3"/>
      </patternFill>
    </fill>
    <fill>
      <patternFill patternType="solid">
        <fgColor rgb="FFF7FAFC"/>
        <bgColor rgb="FFF8FBFD"/>
      </patternFill>
    </fill>
  </fills>
  <borders count="2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0" xfId="2" applyFont="1" applyFill="1" applyAlignment="1">
      <alignment horizontal="left" vertical="center"/>
    </xf>
    <xf numFmtId="0" fontId="4" fillId="0" borderId="0" xfId="0" applyFont="1"/>
    <xf numFmtId="0" fontId="8" fillId="5" borderId="1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3" borderId="0" xfId="2" applyFont="1" applyFill="1" applyAlignment="1">
      <alignment horizontal="left" vertical="center"/>
    </xf>
    <xf numFmtId="0" fontId="7" fillId="11" borderId="0" xfId="2" applyFont="1" applyFill="1" applyAlignment="1">
      <alignment horizontal="center" vertical="center"/>
    </xf>
    <xf numFmtId="0" fontId="7" fillId="12" borderId="0" xfId="2" applyFont="1" applyFill="1" applyAlignment="1">
      <alignment horizontal="center" vertical="center"/>
    </xf>
    <xf numFmtId="0" fontId="7" fillId="13" borderId="0" xfId="2" applyFont="1" applyFill="1" applyAlignment="1">
      <alignment horizontal="center" vertical="center"/>
    </xf>
    <xf numFmtId="0" fontId="7" fillId="1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15" borderId="1" xfId="2" applyFont="1" applyFill="1" applyBorder="1" applyAlignment="1">
      <alignment horizontal="center" vertical="center"/>
    </xf>
    <xf numFmtId="165" fontId="9" fillId="15" borderId="1" xfId="2" applyNumberFormat="1" applyFont="1" applyFill="1" applyBorder="1" applyAlignment="1">
      <alignment horizontal="center" vertical="center"/>
    </xf>
    <xf numFmtId="9" fontId="9" fillId="16" borderId="1" xfId="2" applyNumberFormat="1" applyFont="1" applyFill="1" applyBorder="1" applyAlignment="1">
      <alignment horizontal="center" vertical="center"/>
    </xf>
    <xf numFmtId="0" fontId="11" fillId="17" borderId="1" xfId="2" applyFont="1" applyFill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164" fontId="9" fillId="16" borderId="1" xfId="2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64" fontId="12" fillId="0" borderId="1" xfId="2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/>
    </xf>
    <xf numFmtId="0" fontId="13" fillId="3" borderId="0" xfId="2" applyFont="1" applyFill="1" applyAlignment="1">
      <alignment vertical="center" wrapText="1"/>
    </xf>
    <xf numFmtId="0" fontId="10" fillId="4" borderId="0" xfId="2" applyFont="1" applyFill="1" applyAlignment="1">
      <alignment horizontal="left" vertical="center"/>
    </xf>
    <xf numFmtId="0" fontId="12" fillId="5" borderId="1" xfId="2" applyFont="1" applyFill="1" applyBorder="1" applyAlignment="1">
      <alignment vertical="center" wrapText="1"/>
    </xf>
    <xf numFmtId="0" fontId="13" fillId="0" borderId="0" xfId="2" applyFont="1" applyAlignment="1">
      <alignment vertical="center"/>
    </xf>
    <xf numFmtId="0" fontId="14" fillId="6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/>
    </xf>
    <xf numFmtId="0" fontId="14" fillId="9" borderId="1" xfId="2" applyFont="1" applyFill="1" applyBorder="1" applyAlignment="1">
      <alignment horizontal="center" vertical="center" wrapText="1"/>
    </xf>
    <xf numFmtId="0" fontId="14" fillId="10" borderId="1" xfId="2" applyFont="1" applyFill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Normal 2" xfId="2" xr:uid="{00000000-0005-0000-0000-000006000000}"/>
  </cellStyles>
  <dxfs count="118">
    <dxf>
      <fill>
        <patternFill>
          <bgColor rgb="FFFCE4D6"/>
        </patternFill>
      </fill>
    </dxf>
    <dxf>
      <fill>
        <patternFill>
          <bgColor rgb="FFDDEBF7"/>
        </patternFill>
      </fill>
    </dxf>
    <dxf>
      <fill>
        <patternFill>
          <bgColor rgb="FFD9F2E3"/>
        </patternFill>
      </fill>
    </dxf>
    <dxf>
      <fill>
        <patternFill>
          <bgColor rgb="FFFFF4CC"/>
        </patternFill>
      </fill>
    </dxf>
    <dxf>
      <fill>
        <patternFill>
          <bgColor rgb="FFFDE2E1"/>
        </patternFill>
      </fill>
    </dxf>
    <dxf>
      <fill>
        <patternFill>
          <bgColor rgb="FFFCE4D6"/>
        </patternFill>
      </fill>
    </dxf>
    <dxf>
      <fill>
        <patternFill>
          <bgColor rgb="FFDDEBF7"/>
        </patternFill>
      </fill>
    </dxf>
    <dxf>
      <fill>
        <patternFill>
          <bgColor rgb="FFD9F2E3"/>
        </patternFill>
      </fill>
    </dxf>
    <dxf>
      <fill>
        <patternFill>
          <bgColor rgb="FFFFF4CC"/>
        </patternFill>
      </fill>
    </dxf>
    <dxf>
      <fill>
        <patternFill>
          <bgColor rgb="FFFDE2E1"/>
        </patternFill>
      </fill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Poppins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8FBFD"/>
      <rgbColor rgb="FFFF00FF"/>
      <rgbColor rgb="FF00FFFF"/>
      <rgbColor rgb="FF800000"/>
      <rgbColor rgb="FF008000"/>
      <rgbColor rgb="FF000080"/>
      <rgbColor rgb="FF808000"/>
      <rgbColor rgb="FF800080"/>
      <rgbColor rgb="FF138A8A"/>
      <rgbColor rgb="FFFCE4D6"/>
      <rgbColor rgb="FF7F8C8D"/>
      <rgbColor rgb="FF5B9BD5"/>
      <rgbColor rgb="FF993366"/>
      <rgbColor rgb="FFFFF4CC"/>
      <rgbColor rgb="FFDDEBF7"/>
      <rgbColor rgb="FF660066"/>
      <rgbColor rgb="FFFF8080"/>
      <rgbColor rgb="FF0066CC"/>
      <rgbColor rgb="FFD9E2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A"/>
      <rgbColor rgb="FFD9F2E3"/>
      <rgbColor rgb="FFE2F0D9"/>
      <rgbColor rgb="FFEEF5FB"/>
      <rgbColor rgb="FFFDE2E1"/>
      <rgbColor rgb="FFF7FAFC"/>
      <rgbColor rgb="FFF4B183"/>
      <rgbColor rgb="FF3366FF"/>
      <rgbColor rgb="FF33CCCC"/>
      <rgbColor rgb="FF99CC00"/>
      <rgbColor rgb="FFFFCC00"/>
      <rgbColor rgb="FFFF9900"/>
      <rgbColor rgb="FFFF6600"/>
      <rgbColor rgb="FF5B6570"/>
      <rgbColor rgb="FF70AD47"/>
      <rgbColor rgb="FF003366"/>
      <rgbColor rgb="FF2E7D32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hecklist_PT" displayName="Checklist_PT" ref="A10:G80" totalsRowShown="0" headerRowDxfId="11" dataDxfId="10">
  <autoFilter ref="A10:G80" xr:uid="{00000000-0009-0000-0100-000002000000}"/>
  <tableColumns count="7">
    <tableColumn id="1" xr3:uid="{00000000-0010-0000-0000-000001000000}" name="Área" dataDxfId="18"/>
    <tableColumn id="2" xr3:uid="{00000000-0010-0000-0000-000002000000}" name="Requisito" dataDxfId="17"/>
    <tableColumn id="3" xr3:uid="{00000000-0010-0000-0000-000003000000}" name="Estado" dataDxfId="16"/>
    <tableColumn id="4" xr3:uid="{00000000-0010-0000-0000-000004000000}" name="Responsável" dataDxfId="15"/>
    <tableColumn id="5" xr3:uid="{00000000-0010-0000-0000-000005000000}" name="Prazo" dataDxfId="14"/>
    <tableColumn id="6" xr3:uid="{00000000-0010-0000-0000-000006000000}" name="Evidência" dataDxfId="13"/>
    <tableColumn id="7" xr3:uid="{00000000-0010-0000-0000-000007000000}" name="Observações" dataDxfId="1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_Whistleblowing_Chann" displayName="T_Whistleblowing_Chann" ref="A10:E20" totalsRowShown="0" headerRowDxfId="96" dataDxfId="95">
  <autoFilter ref="A10:E20" xr:uid="{00000000-0009-0000-0100-00000C000000}"/>
  <tableColumns count="5">
    <tableColumn id="1" xr3:uid="{00000000-0010-0000-0900-000001000000}" name="Field" dataDxfId="101"/>
    <tableColumn id="2" xr3:uid="{00000000-0010-0000-0900-000002000000}" name="Response" dataDxfId="100"/>
    <tableColumn id="3" xr3:uid="{00000000-0010-0000-0900-000003000000}" name="Owner" dataDxfId="99"/>
    <tableColumn id="4" xr3:uid="{00000000-0010-0000-0900-000004000000}" name="Evidence" dataDxfId="98"/>
    <tableColumn id="5" xr3:uid="{00000000-0010-0000-0900-000005000000}" name="Notes" dataDxfId="9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_Training_EN_GB" displayName="T_Training_EN_GB" ref="A10:F30" totalsRowShown="0" headerRowDxfId="103" dataDxfId="102">
  <autoFilter ref="A10:F30" xr:uid="{00000000-0009-0000-0100-00000B000000}"/>
  <tableColumns count="6">
    <tableColumn id="1" xr3:uid="{00000000-0010-0000-0A00-000001000000}" name="Role" dataDxfId="109"/>
    <tableColumn id="2" xr3:uid="{00000000-0010-0000-0A00-000002000000}" name="Topic" dataDxfId="108"/>
    <tableColumn id="3" xr3:uid="{00000000-0010-0000-0A00-000003000000}" name="Frequency" dataDxfId="107"/>
    <tableColumn id="4" xr3:uid="{00000000-0010-0000-0A00-000004000000}" name="Date" dataDxfId="106"/>
    <tableColumn id="5" xr3:uid="{00000000-0010-0000-0A00-000005000000}" name="Evidence" dataDxfId="105"/>
    <tableColumn id="6" xr3:uid="{00000000-0010-0000-0A00-000006000000}" name="Refresher need" dataDxfId="10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_Monitoring_EN_GB" displayName="T_Monitoring_EN_GB" ref="A10:F30" totalsRowShown="0" headerRowDxfId="111" dataDxfId="110">
  <autoFilter ref="A10:F30" xr:uid="{00000000-0009-0000-0100-000008000000}"/>
  <tableColumns count="6">
    <tableColumn id="1" xr3:uid="{00000000-0010-0000-0B00-000001000000}" name="Indicator" dataDxfId="117"/>
    <tableColumn id="2" xr3:uid="{00000000-0010-0000-0B00-000002000000}" name="Current value" dataDxfId="116"/>
    <tableColumn id="3" xr3:uid="{00000000-0010-0000-0B00-000003000000}" name="Target" dataDxfId="115"/>
    <tableColumn id="4" xr3:uid="{00000000-0010-0000-0B00-000004000000}" name="Frequency" dataDxfId="114"/>
    <tableColumn id="5" xr3:uid="{00000000-0010-0000-0B00-000005000000}" name="Owner" dataDxfId="113"/>
    <tableColumn id="6" xr3:uid="{00000000-0010-0000-0B00-000006000000}" name="Improvement action" dataDxfId="1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hecklist_EN" displayName="Checklist_EN" ref="A10:G80" totalsRowShown="0" headerRowDxfId="20" dataDxfId="19">
  <autoFilter ref="A10:G80" xr:uid="{00000000-0009-0000-0100-000001000000}"/>
  <tableColumns count="7">
    <tableColumn id="1" xr3:uid="{00000000-0010-0000-0100-000001000000}" name="Area" dataDxfId="27"/>
    <tableColumn id="2" xr3:uid="{00000000-0010-0000-0100-000002000000}" name="Requirement" dataDxfId="26"/>
    <tableColumn id="3" xr3:uid="{00000000-0010-0000-0100-000003000000}" name="Status" dataDxfId="25"/>
    <tableColumn id="4" xr3:uid="{00000000-0010-0000-0100-000004000000}" name="Owner" dataDxfId="24"/>
    <tableColumn id="5" xr3:uid="{00000000-0010-0000-0100-000005000000}" name="Deadline" dataDxfId="23"/>
    <tableColumn id="6" xr3:uid="{00000000-0010-0000-0100-000006000000}" name="Evidence" dataDxfId="22"/>
    <tableColumn id="7" xr3:uid="{00000000-0010-0000-0100-000007000000}" name="Notes" dataDxfId="2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Diagnóstico_PT_PT" displayName="T_Diagnóstico_PT_PT" ref="A10:E20" totalsRowShown="0" headerRowDxfId="29" dataDxfId="28">
  <autoFilter ref="A10:E20" xr:uid="{00000000-0009-0000-0100-000004000000}"/>
  <tableColumns count="5">
    <tableColumn id="1" xr3:uid="{00000000-0010-0000-0200-000001000000}" name="Campo" dataDxfId="34"/>
    <tableColumn id="2" xr3:uid="{00000000-0010-0000-0200-000002000000}" name="Valor / Resposta" dataDxfId="33"/>
    <tableColumn id="3" xr3:uid="{00000000-0010-0000-0200-000003000000}" name="Responsável" dataDxfId="32"/>
    <tableColumn id="4" xr3:uid="{00000000-0010-0000-0200-000004000000}" name="Evidência" dataDxfId="31"/>
    <tableColumn id="5" xr3:uid="{00000000-0010-0000-0200-000005000000}" name="Observações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_Mapa_de_Riscos_PT_PT" displayName="T_Mapa_de_Riscos_PT_PT" ref="A10:M40" totalsRowShown="0" headerRowDxfId="36" dataDxfId="35">
  <autoFilter ref="A10:M40" xr:uid="{00000000-0009-0000-0100-000007000000}"/>
  <tableColumns count="13">
    <tableColumn id="1" xr3:uid="{00000000-0010-0000-0300-000001000000}" name="Processo" dataDxfId="49"/>
    <tableColumn id="2" xr3:uid="{00000000-0010-0000-0300-000002000000}" name="Evento de risco" dataDxfId="48"/>
    <tableColumn id="3" xr3:uid="{00000000-0010-0000-0300-000003000000}" name="Causa" dataDxfId="47"/>
    <tableColumn id="4" xr3:uid="{00000000-0010-0000-0300-000004000000}" name="Probabilidade" dataDxfId="46"/>
    <tableColumn id="5" xr3:uid="{00000000-0010-0000-0300-000005000000}" name="Impacto" dataDxfId="45"/>
    <tableColumn id="6" xr3:uid="{00000000-0010-0000-0300-000006000000}" name="Nível de risco" dataDxfId="44"/>
    <tableColumn id="7" xr3:uid="{00000000-0010-0000-0300-000007000000}" name="Controlo existente" dataDxfId="43"/>
    <tableColumn id="8" xr3:uid="{00000000-0010-0000-0300-000008000000}" name="Lacuna" dataDxfId="42"/>
    <tableColumn id="9" xr3:uid="{00000000-0010-0000-0300-000009000000}" name="Ação corretiva" dataDxfId="41"/>
    <tableColumn id="10" xr3:uid="{00000000-0010-0000-0300-00000A000000}" name="Responsável" dataDxfId="40"/>
    <tableColumn id="11" xr3:uid="{00000000-0010-0000-0300-00000B000000}" name="Prazo" dataDxfId="39"/>
    <tableColumn id="12" xr3:uid="{00000000-0010-0000-0300-00000C000000}" name="Evidência" dataDxfId="38"/>
    <tableColumn id="13" xr3:uid="{00000000-0010-0000-0300-00000D000000}" name="KPI" dataDxfId="3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_Canal_PT_PT" displayName="T_Canal_PT_PT" ref="A10:E20" totalsRowShown="0" headerRowDxfId="51" dataDxfId="50">
  <autoFilter ref="A10:E20" xr:uid="{00000000-0009-0000-0100-000003000000}"/>
  <tableColumns count="5">
    <tableColumn id="1" xr3:uid="{00000000-0010-0000-0400-000001000000}" name="Campo" dataDxfId="56"/>
    <tableColumn id="2" xr3:uid="{00000000-0010-0000-0400-000002000000}" name="Resposta" dataDxfId="55"/>
    <tableColumn id="3" xr3:uid="{00000000-0010-0000-0400-000003000000}" name="Responsável" dataDxfId="54"/>
    <tableColumn id="4" xr3:uid="{00000000-0010-0000-0400-000004000000}" name="Evidência" dataDxfId="53"/>
    <tableColumn id="5" xr3:uid="{00000000-0010-0000-0400-000005000000}" name="Observações" dataDxfId="5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_Formação_PT_PT" displayName="T_Formação_PT_PT" ref="A10:F30" totalsRowShown="0" headerRowDxfId="58" dataDxfId="57">
  <autoFilter ref="A10:F30" xr:uid="{00000000-0009-0000-0100-000005000000}"/>
  <tableColumns count="6">
    <tableColumn id="1" xr3:uid="{00000000-0010-0000-0500-000001000000}" name="Perfil" dataDxfId="64"/>
    <tableColumn id="2" xr3:uid="{00000000-0010-0000-0500-000002000000}" name="Tema" dataDxfId="63"/>
    <tableColumn id="3" xr3:uid="{00000000-0010-0000-0500-000003000000}" name="Frequência" dataDxfId="62"/>
    <tableColumn id="4" xr3:uid="{00000000-0010-0000-0500-000004000000}" name="Data" dataDxfId="61"/>
    <tableColumn id="5" xr3:uid="{00000000-0010-0000-0500-000005000000}" name="Evidência" dataDxfId="60"/>
    <tableColumn id="6" xr3:uid="{00000000-0010-0000-0500-000006000000}" name="Necessita reciclagem" dataDxfId="5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_Monitorização_PT_PT" displayName="T_Monitorização_PT_PT" ref="A10:F30" totalsRowShown="0" headerRowDxfId="66" dataDxfId="65">
  <autoFilter ref="A10:F30" xr:uid="{00000000-0009-0000-0100-000009000000}"/>
  <tableColumns count="6">
    <tableColumn id="1" xr3:uid="{00000000-0010-0000-0600-000001000000}" name="Indicador" dataDxfId="72"/>
    <tableColumn id="2" xr3:uid="{00000000-0010-0000-0600-000002000000}" name="Valor atual" dataDxfId="71"/>
    <tableColumn id="3" xr3:uid="{00000000-0010-0000-0600-000003000000}" name="Meta" dataDxfId="70"/>
    <tableColumn id="4" xr3:uid="{00000000-0010-0000-0600-000004000000}" name="Frequência" dataDxfId="69"/>
    <tableColumn id="5" xr3:uid="{00000000-0010-0000-0600-000005000000}" name="Responsável" dataDxfId="68"/>
    <tableColumn id="6" xr3:uid="{00000000-0010-0000-0600-000006000000}" name="Ação de melhoria" dataDxfId="6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T_Initial_Diagnosis_EN" displayName="T_Initial_Diagnosis_EN" ref="A10:E20" totalsRowShown="0" headerRowDxfId="74" dataDxfId="73">
  <autoFilter ref="A10:E20" xr:uid="{00000000-0009-0000-0100-000006000000}"/>
  <tableColumns count="5">
    <tableColumn id="1" xr3:uid="{00000000-0010-0000-0700-000001000000}" name="Field" dataDxfId="79"/>
    <tableColumn id="2" xr3:uid="{00000000-0010-0000-0700-000002000000}" name="Value / Response" dataDxfId="78"/>
    <tableColumn id="3" xr3:uid="{00000000-0010-0000-0700-000003000000}" name="Owner" dataDxfId="77"/>
    <tableColumn id="4" xr3:uid="{00000000-0010-0000-0700-000004000000}" name="Evidence" dataDxfId="76"/>
    <tableColumn id="5" xr3:uid="{00000000-0010-0000-0700-000005000000}" name="Notes" dataDxfId="7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_Risk_Map_EN_GB" displayName="T_Risk_Map_EN_GB" ref="A10:M40" totalsRowShown="0" headerRowDxfId="81" dataDxfId="80">
  <autoFilter ref="A10:M40" xr:uid="{00000000-0009-0000-0100-00000A000000}"/>
  <tableColumns count="13">
    <tableColumn id="1" xr3:uid="{00000000-0010-0000-0800-000001000000}" name="Process" dataDxfId="94"/>
    <tableColumn id="2" xr3:uid="{00000000-0010-0000-0800-000002000000}" name="Risk event" dataDxfId="93"/>
    <tableColumn id="3" xr3:uid="{00000000-0010-0000-0800-000003000000}" name="Cause" dataDxfId="92"/>
    <tableColumn id="4" xr3:uid="{00000000-0010-0000-0800-000004000000}" name="Probability" dataDxfId="91"/>
    <tableColumn id="5" xr3:uid="{00000000-0010-0000-0800-000005000000}" name="Impact" dataDxfId="90"/>
    <tableColumn id="6" xr3:uid="{00000000-0010-0000-0800-000006000000}" name="Risk level" dataDxfId="89"/>
    <tableColumn id="7" xr3:uid="{00000000-0010-0000-0800-000007000000}" name="Existing control" dataDxfId="88"/>
    <tableColumn id="8" xr3:uid="{00000000-0010-0000-0800-000008000000}" name="Gap" dataDxfId="87"/>
    <tableColumn id="9" xr3:uid="{00000000-0010-0000-0800-000009000000}" name="Corrective action" dataDxfId="86"/>
    <tableColumn id="10" xr3:uid="{00000000-0010-0000-0800-00000A000000}" name="Owner" dataDxfId="85"/>
    <tableColumn id="11" xr3:uid="{00000000-0010-0000-0800-00000B000000}" name="Deadline" dataDxfId="84"/>
    <tableColumn id="12" xr3:uid="{00000000-0010-0000-0800-00000C000000}" name="Evidence" dataDxfId="83"/>
    <tableColumn id="13" xr3:uid="{00000000-0010-0000-0800-00000D000000}" name="KPI" dataDxfId="8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../iblow_rgpc_checklist_bilingual_v2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../iblow_rgpc_checklist_bilingual_v2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hyperlink" Target="../iblow_rgpc_checklist_bilingual_v2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hyperlink" Target="../iblow_rgpc_checklist_bilingual_v2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hyperlink" Target="../iblow_rgpc_checklist_bilingual_v2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../iblow_rgpc_checklist_bilingual_v2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../iblow_rgpc_checklist_bilingual_v2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../iblow_rgpc_checklist_bilingual_v2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hyperlink" Target="../iblow_rgpc_checklist_bilingual_v2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../iblow_rgpc_checklist_bilingual_v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6"/>
  <sheetViews>
    <sheetView showGridLines="0" tabSelected="1" zoomScaleNormal="100" workbookViewId="0">
      <selection activeCell="B20" sqref="B20:G20"/>
    </sheetView>
  </sheetViews>
  <sheetFormatPr defaultColWidth="8.6640625" defaultRowHeight="15.05" customHeight="1" x14ac:dyDescent="0.2"/>
  <cols>
    <col min="1" max="1" width="4" style="5" customWidth="1"/>
    <col min="2" max="6" width="20" style="5" customWidth="1"/>
    <col min="7" max="7" width="21" style="5" customWidth="1"/>
    <col min="8" max="16384" width="8.6640625" style="5"/>
  </cols>
  <sheetData>
    <row r="2" spans="2:7" ht="27.7" customHeight="1" x14ac:dyDescent="0.2">
      <c r="B2" s="1" t="s">
        <v>0</v>
      </c>
      <c r="C2" s="1"/>
      <c r="D2" s="1"/>
      <c r="E2" s="1"/>
      <c r="F2" s="1"/>
      <c r="G2" s="1"/>
    </row>
    <row r="3" spans="2:7" ht="18" customHeight="1" x14ac:dyDescent="0.2">
      <c r="B3" s="1"/>
      <c r="C3" s="1"/>
      <c r="D3" s="1"/>
      <c r="E3" s="1"/>
      <c r="F3" s="1"/>
      <c r="G3" s="1"/>
    </row>
    <row r="5" spans="2:7" ht="42.6" customHeight="1" x14ac:dyDescent="0.2">
      <c r="B5" s="24" t="s">
        <v>391</v>
      </c>
      <c r="C5" s="24"/>
      <c r="D5" s="24"/>
      <c r="E5" s="24"/>
      <c r="F5" s="24"/>
      <c r="G5" s="24"/>
    </row>
    <row r="7" spans="2:7" ht="19.600000000000001" customHeight="1" x14ac:dyDescent="0.2">
      <c r="B7" s="25" t="s">
        <v>1</v>
      </c>
      <c r="C7" s="25"/>
      <c r="D7" s="26" t="s">
        <v>390</v>
      </c>
      <c r="E7" s="26"/>
      <c r="F7" s="26"/>
      <c r="G7" s="26"/>
    </row>
    <row r="8" spans="2:7" ht="150.30000000000001" customHeight="1" x14ac:dyDescent="0.2">
      <c r="D8" s="26"/>
      <c r="E8" s="26"/>
      <c r="F8" s="26"/>
      <c r="G8" s="26"/>
    </row>
    <row r="10" spans="2:7" ht="19.600000000000001" customHeight="1" x14ac:dyDescent="0.2">
      <c r="B10" s="25" t="s">
        <v>2</v>
      </c>
      <c r="C10" s="25"/>
      <c r="D10" s="26" t="s">
        <v>389</v>
      </c>
      <c r="E10" s="26"/>
      <c r="F10" s="26"/>
      <c r="G10" s="26"/>
    </row>
    <row r="11" spans="2:7" ht="33.85" customHeight="1" x14ac:dyDescent="0.2">
      <c r="D11" s="26"/>
      <c r="E11" s="26"/>
      <c r="F11" s="26"/>
      <c r="G11" s="26"/>
    </row>
    <row r="13" spans="2:7" ht="19.600000000000001" customHeight="1" x14ac:dyDescent="0.2">
      <c r="B13" s="25" t="s">
        <v>3</v>
      </c>
      <c r="C13" s="25"/>
      <c r="D13" s="26" t="s">
        <v>388</v>
      </c>
      <c r="E13" s="26"/>
      <c r="F13" s="26"/>
      <c r="G13" s="26"/>
    </row>
    <row r="14" spans="2:7" ht="117.1" customHeight="1" x14ac:dyDescent="0.2">
      <c r="D14" s="26"/>
      <c r="E14" s="26"/>
      <c r="F14" s="26"/>
      <c r="G14" s="26"/>
    </row>
    <row r="16" spans="2:7" ht="19.600000000000001" customHeight="1" x14ac:dyDescent="0.2">
      <c r="B16" s="25" t="s">
        <v>4</v>
      </c>
      <c r="C16" s="25"/>
      <c r="D16" s="26" t="s">
        <v>392</v>
      </c>
      <c r="E16" s="26"/>
      <c r="F16" s="26"/>
      <c r="G16" s="26"/>
    </row>
    <row r="17" spans="2:7" ht="118.35" customHeight="1" x14ac:dyDescent="0.2">
      <c r="D17" s="26"/>
      <c r="E17" s="26"/>
      <c r="F17" s="26"/>
      <c r="G17" s="26"/>
    </row>
    <row r="20" spans="2:7" ht="21.3" x14ac:dyDescent="0.2">
      <c r="B20" s="27" t="s">
        <v>5</v>
      </c>
      <c r="C20" s="27"/>
      <c r="D20" s="27"/>
      <c r="E20" s="27"/>
      <c r="F20" s="27"/>
      <c r="G20" s="27"/>
    </row>
    <row r="22" spans="2:7" ht="63.9" customHeight="1" x14ac:dyDescent="0.2">
      <c r="B22" s="28" t="s">
        <v>6</v>
      </c>
      <c r="C22" s="29" t="s">
        <v>7</v>
      </c>
      <c r="D22" s="30" t="s">
        <v>8</v>
      </c>
      <c r="E22" s="31" t="s">
        <v>9</v>
      </c>
      <c r="F22" s="32" t="s">
        <v>10</v>
      </c>
    </row>
    <row r="25" spans="2:7" ht="21.8" customHeight="1" x14ac:dyDescent="0.2">
      <c r="B25" s="25" t="s">
        <v>11</v>
      </c>
      <c r="C25" s="25"/>
      <c r="D25" s="26" t="s">
        <v>393</v>
      </c>
      <c r="E25" s="26"/>
      <c r="F25" s="26"/>
      <c r="G25" s="26"/>
    </row>
    <row r="26" spans="2:7" ht="27.55" customHeight="1" x14ac:dyDescent="0.2">
      <c r="D26" s="26"/>
      <c r="E26" s="26"/>
      <c r="F26" s="26"/>
      <c r="G26" s="26"/>
    </row>
  </sheetData>
  <mergeCells count="13">
    <mergeCell ref="B25:C25"/>
    <mergeCell ref="D25:G26"/>
    <mergeCell ref="B13:C13"/>
    <mergeCell ref="D13:G14"/>
    <mergeCell ref="B16:C16"/>
    <mergeCell ref="D16:G17"/>
    <mergeCell ref="B20:G20"/>
    <mergeCell ref="B2:G3"/>
    <mergeCell ref="B5:G5"/>
    <mergeCell ref="B7:C7"/>
    <mergeCell ref="D7:G8"/>
    <mergeCell ref="B10:C10"/>
    <mergeCell ref="D10:G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AD47"/>
  </sheetPr>
  <dimension ref="A1:I119"/>
  <sheetViews>
    <sheetView showGridLines="0" zoomScaleNormal="100" workbookViewId="0">
      <pane ySplit="9" topLeftCell="A10" activePane="bottomLeft" state="frozen"/>
      <selection pane="bottomLeft" activeCell="B11" sqref="B11"/>
    </sheetView>
  </sheetViews>
  <sheetFormatPr defaultColWidth="8.6640625" defaultRowHeight="15.05" customHeight="1" x14ac:dyDescent="0.2"/>
  <cols>
    <col min="1" max="1" width="42" style="5" customWidth="1"/>
    <col min="2" max="2" width="24" style="5" customWidth="1"/>
    <col min="3" max="3" width="22" style="5" customWidth="1"/>
    <col min="4" max="4" width="28" style="5" customWidth="1"/>
    <col min="5" max="5" width="38" style="5" customWidth="1"/>
    <col min="6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316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317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318</v>
      </c>
      <c r="B5" s="9" t="s">
        <v>319</v>
      </c>
      <c r="C5" s="10" t="s">
        <v>320</v>
      </c>
      <c r="D5" s="11" t="s">
        <v>118</v>
      </c>
      <c r="E5" s="12" t="s">
        <v>126</v>
      </c>
      <c r="F5" s="3" t="s">
        <v>321</v>
      </c>
      <c r="G5" s="3"/>
    </row>
    <row r="6" spans="1:9" ht="19.600000000000001" customHeight="1" x14ac:dyDescent="0.2">
      <c r="A6" s="13">
        <f>COUNTA(A11:A20)</f>
        <v>10</v>
      </c>
      <c r="B6" s="13">
        <f>COUNTIF(B11:B20,"&lt;&gt;")</f>
        <v>0</v>
      </c>
      <c r="C6" s="13">
        <f>COUNTA(A11:A20)-COUNTIF(B11:B20,"&lt;&gt;")</f>
        <v>10</v>
      </c>
      <c r="D6" s="14">
        <f>IFERROR(B6/A6,0)</f>
        <v>0</v>
      </c>
      <c r="E6" s="15">
        <f>COUNTIF(E11:E20,"&lt;&gt;")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322</v>
      </c>
      <c r="B10" s="4" t="s">
        <v>323</v>
      </c>
      <c r="C10" s="4" t="s">
        <v>123</v>
      </c>
      <c r="D10" s="4" t="s">
        <v>125</v>
      </c>
      <c r="E10" s="4" t="s">
        <v>126</v>
      </c>
    </row>
    <row r="11" spans="1:9" ht="19.600000000000001" customHeight="1" x14ac:dyDescent="0.2">
      <c r="A11" s="16" t="s">
        <v>324</v>
      </c>
      <c r="B11" s="19"/>
      <c r="C11" s="17"/>
      <c r="D11" s="17"/>
      <c r="E11" s="17"/>
    </row>
    <row r="12" spans="1:9" ht="19.600000000000001" customHeight="1" x14ac:dyDescent="0.2">
      <c r="A12" s="16" t="s">
        <v>325</v>
      </c>
      <c r="B12" s="19"/>
      <c r="C12" s="17"/>
      <c r="D12" s="17"/>
      <c r="E12" s="17"/>
    </row>
    <row r="13" spans="1:9" ht="19.600000000000001" customHeight="1" x14ac:dyDescent="0.2">
      <c r="A13" s="16" t="s">
        <v>326</v>
      </c>
      <c r="B13" s="19"/>
      <c r="C13" s="17"/>
      <c r="D13" s="17"/>
      <c r="E13" s="17"/>
    </row>
    <row r="14" spans="1:9" ht="19.600000000000001" customHeight="1" x14ac:dyDescent="0.2">
      <c r="A14" s="16" t="s">
        <v>327</v>
      </c>
      <c r="B14" s="19"/>
      <c r="C14" s="17"/>
      <c r="D14" s="17"/>
      <c r="E14" s="17"/>
    </row>
    <row r="15" spans="1:9" ht="19.600000000000001" customHeight="1" x14ac:dyDescent="0.2">
      <c r="A15" s="16" t="s">
        <v>328</v>
      </c>
      <c r="B15" s="19"/>
      <c r="C15" s="17"/>
      <c r="D15" s="17"/>
      <c r="E15" s="17"/>
    </row>
    <row r="16" spans="1:9" ht="19.600000000000001" customHeight="1" x14ac:dyDescent="0.2">
      <c r="A16" s="16" t="s">
        <v>329</v>
      </c>
      <c r="B16" s="19"/>
      <c r="C16" s="17"/>
      <c r="D16" s="17"/>
      <c r="E16" s="17"/>
    </row>
    <row r="17" spans="1:5" ht="19.600000000000001" customHeight="1" x14ac:dyDescent="0.2">
      <c r="A17" s="16" t="s">
        <v>330</v>
      </c>
      <c r="B17" s="19"/>
      <c r="C17" s="17"/>
      <c r="D17" s="17"/>
      <c r="E17" s="17"/>
    </row>
    <row r="18" spans="1:5" ht="19.600000000000001" customHeight="1" x14ac:dyDescent="0.2">
      <c r="A18" s="16" t="s">
        <v>331</v>
      </c>
      <c r="B18" s="19"/>
      <c r="C18" s="17"/>
      <c r="D18" s="17"/>
      <c r="E18" s="17"/>
    </row>
    <row r="19" spans="1:5" ht="19.600000000000001" customHeight="1" x14ac:dyDescent="0.2">
      <c r="A19" s="16" t="s">
        <v>332</v>
      </c>
      <c r="B19" s="19"/>
      <c r="C19" s="17"/>
      <c r="D19" s="17"/>
      <c r="E19" s="17"/>
    </row>
    <row r="20" spans="1:5" ht="19.600000000000001" customHeight="1" x14ac:dyDescent="0.2">
      <c r="A20" s="16" t="s">
        <v>333</v>
      </c>
      <c r="B20" s="19"/>
      <c r="C20" s="17"/>
      <c r="D20" s="17"/>
      <c r="E20" s="17"/>
    </row>
    <row r="21" spans="1:5" ht="19.600000000000001" customHeight="1" x14ac:dyDescent="0.2"/>
    <row r="22" spans="1:5" ht="19.600000000000001" customHeight="1" x14ac:dyDescent="0.2"/>
    <row r="23" spans="1:5" ht="19.600000000000001" customHeight="1" x14ac:dyDescent="0.2"/>
    <row r="24" spans="1:5" ht="19.600000000000001" customHeight="1" x14ac:dyDescent="0.2"/>
    <row r="25" spans="1:5" ht="19.600000000000001" customHeight="1" x14ac:dyDescent="0.2"/>
    <row r="26" spans="1:5" ht="19.600000000000001" customHeight="1" x14ac:dyDescent="0.2"/>
    <row r="27" spans="1:5" ht="19.600000000000001" customHeight="1" x14ac:dyDescent="0.2"/>
    <row r="28" spans="1:5" ht="19.600000000000001" customHeight="1" x14ac:dyDescent="0.2"/>
    <row r="29" spans="1:5" ht="19.600000000000001" customHeight="1" x14ac:dyDescent="0.2"/>
    <row r="30" spans="1:5" ht="19.600000000000001" customHeight="1" x14ac:dyDescent="0.2"/>
    <row r="31" spans="1:5" ht="19.600000000000001" customHeight="1" x14ac:dyDescent="0.2"/>
    <row r="32" spans="1:5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9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900-000000000000}">
          <x14:formula1>
            <xm:f>Lists!$D$2:$D$3</xm:f>
          </x14:formula1>
          <x14:formula2>
            <xm:f>0</xm:f>
          </x14:formula2>
          <xm:sqref>B20 B11:B17</xm:sqref>
        </x14:dataValidation>
        <x14:dataValidation type="list" allowBlank="1" xr:uid="{00000000-0002-0000-0900-000002000000}">
          <x14:formula1>
            <xm:f>Lists!$F$2:$F$4</xm:f>
          </x14:formula1>
          <x14:formula2>
            <xm:f>0</xm:f>
          </x14:formula2>
          <xm:sqref>B18:B19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AD47"/>
  </sheetPr>
  <dimension ref="A1:M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13.5546875" style="5" bestFit="1" customWidth="1"/>
    <col min="2" max="2" width="15.6640625" style="5" bestFit="1" customWidth="1"/>
    <col min="3" max="3" width="15.5546875" style="5" bestFit="1" customWidth="1"/>
    <col min="4" max="4" width="16.21875" style="5" bestFit="1" customWidth="1"/>
    <col min="5" max="5" width="13.77734375" style="5" bestFit="1" customWidth="1"/>
    <col min="6" max="6" width="14.6640625" style="5" bestFit="1" customWidth="1"/>
    <col min="7" max="7" width="21" style="5" bestFit="1" customWidth="1"/>
    <col min="8" max="8" width="6.33203125" style="5" bestFit="1" customWidth="1"/>
    <col min="9" max="9" width="23.109375" style="5" bestFit="1" customWidth="1"/>
    <col min="10" max="10" width="12" style="5" bestFit="1" customWidth="1"/>
    <col min="11" max="11" width="14.21875" style="5" bestFit="1" customWidth="1"/>
    <col min="12" max="12" width="14.44140625" style="5" bestFit="1" customWidth="1"/>
    <col min="13" max="13" width="8.44140625" style="5" bestFit="1" customWidth="1"/>
    <col min="14" max="16384" width="8.6640625" style="5"/>
  </cols>
  <sheetData>
    <row r="1" spans="1:13" ht="23.95" customHeight="1" x14ac:dyDescent="0.2">
      <c r="A1" s="1" t="s">
        <v>334</v>
      </c>
      <c r="B1" s="1"/>
      <c r="C1" s="1"/>
      <c r="D1" s="1"/>
      <c r="E1" s="1"/>
      <c r="F1" s="1"/>
      <c r="G1" s="1"/>
      <c r="I1" s="6" t="s">
        <v>242</v>
      </c>
    </row>
    <row r="2" spans="1:13" ht="23.95" customHeight="1" x14ac:dyDescent="0.2">
      <c r="A2" s="1"/>
      <c r="B2" s="1"/>
      <c r="C2" s="1"/>
      <c r="D2" s="1"/>
      <c r="E2" s="1"/>
      <c r="F2" s="1"/>
      <c r="G2" s="1"/>
    </row>
    <row r="3" spans="1:13" ht="21" customHeight="1" x14ac:dyDescent="0.2">
      <c r="A3" s="7" t="s">
        <v>335</v>
      </c>
      <c r="B3" s="7"/>
      <c r="C3" s="7"/>
      <c r="D3" s="7"/>
      <c r="E3" s="7"/>
      <c r="F3" s="7"/>
      <c r="G3" s="7"/>
    </row>
    <row r="4" spans="1:13" ht="19.600000000000001" customHeight="1" x14ac:dyDescent="0.2"/>
    <row r="5" spans="1:13" ht="19.600000000000001" customHeight="1" x14ac:dyDescent="0.2">
      <c r="A5" s="8" t="s">
        <v>336</v>
      </c>
      <c r="B5" s="9" t="s">
        <v>337</v>
      </c>
      <c r="C5" s="10" t="s">
        <v>338</v>
      </c>
      <c r="D5" s="11" t="s">
        <v>339</v>
      </c>
      <c r="E5" s="12" t="s">
        <v>340</v>
      </c>
      <c r="F5" s="3" t="s">
        <v>341</v>
      </c>
      <c r="G5" s="3"/>
    </row>
    <row r="6" spans="1:13" ht="19.600000000000001" customHeight="1" x14ac:dyDescent="0.2">
      <c r="A6" s="13">
        <f>COUNTA(A11:A40)</f>
        <v>0</v>
      </c>
      <c r="B6" s="13">
        <f>COUNTIF(F11:F40,"High")</f>
        <v>0</v>
      </c>
      <c r="C6" s="13">
        <f>COUNTIF(I11:I40,"&lt;&gt;")</f>
        <v>0</v>
      </c>
      <c r="D6" s="14">
        <f>IFERROR(COUNTIF(J11:J40,"&lt;&gt;")/MAX(1,COUNTA(A11:A40)),0)</f>
        <v>0</v>
      </c>
      <c r="E6" s="18" t="str">
        <f>IF(COUNTA(K11:K40)=0,"",MIN(K11:K40))</f>
        <v/>
      </c>
      <c r="F6" s="3"/>
      <c r="G6" s="3"/>
    </row>
    <row r="7" spans="1:13" ht="19.600000000000001" customHeight="1" x14ac:dyDescent="0.2"/>
    <row r="8" spans="1:13" ht="19.600000000000001" customHeight="1" x14ac:dyDescent="0.2"/>
    <row r="9" spans="1:13" ht="19.600000000000001" customHeight="1" x14ac:dyDescent="0.2"/>
    <row r="10" spans="1:13" ht="19.600000000000001" customHeight="1" x14ac:dyDescent="0.2">
      <c r="A10" s="4" t="s">
        <v>342</v>
      </c>
      <c r="B10" s="4" t="s">
        <v>343</v>
      </c>
      <c r="C10" s="4" t="s">
        <v>344</v>
      </c>
      <c r="D10" s="4" t="s">
        <v>345</v>
      </c>
      <c r="E10" s="4" t="s">
        <v>346</v>
      </c>
      <c r="F10" s="4" t="s">
        <v>347</v>
      </c>
      <c r="G10" s="4" t="s">
        <v>348</v>
      </c>
      <c r="H10" s="20" t="s">
        <v>349</v>
      </c>
      <c r="I10" s="4" t="s">
        <v>350</v>
      </c>
      <c r="J10" s="4" t="s">
        <v>123</v>
      </c>
      <c r="K10" s="4" t="s">
        <v>124</v>
      </c>
      <c r="L10" s="4" t="s">
        <v>125</v>
      </c>
      <c r="M10" s="4" t="s">
        <v>278</v>
      </c>
    </row>
    <row r="11" spans="1:13" ht="19.600000000000001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9.600000000000001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9.600000000000001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9.600000000000001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9.600000000000001" customHeigh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9.600000000000001" customHeight="1" x14ac:dyDescent="0.2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9.600000000000001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9.600000000000001" customHeigh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9.600000000000001" customHeight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9.600000000000001" customHeigh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9.600000000000001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9.600000000000001" customHeight="1" x14ac:dyDescent="0.2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9.600000000000001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9.600000000000001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9.600000000000001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9.600000000000001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9.600000000000001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9.600000000000001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9.600000000000001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9.600000000000001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9.600000000000001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9.600000000000001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9.600000000000001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9.600000000000001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9.600000000000001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9.600000000000001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9.600000000000001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9.600000000000001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9.600000000000001" customHeight="1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9.600000000000001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9.600000000000001" customHeight="1" x14ac:dyDescent="0.2"/>
    <row r="42" spans="1:13" ht="19.600000000000001" customHeight="1" x14ac:dyDescent="0.2"/>
    <row r="43" spans="1:13" ht="19.600000000000001" customHeight="1" x14ac:dyDescent="0.2"/>
    <row r="44" spans="1:13" ht="19.600000000000001" customHeight="1" x14ac:dyDescent="0.2"/>
    <row r="45" spans="1:13" ht="19.600000000000001" customHeight="1" x14ac:dyDescent="0.2"/>
    <row r="46" spans="1:13" ht="19.600000000000001" customHeight="1" x14ac:dyDescent="0.2"/>
    <row r="47" spans="1:13" ht="19.600000000000001" customHeight="1" x14ac:dyDescent="0.2"/>
    <row r="48" spans="1:13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A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A00-000000000000}">
          <x14:formula1>
            <xm:f>Lists!$F$2:$F$4</xm:f>
          </x14:formula1>
          <x14:formula2>
            <xm:f>0</xm:f>
          </x14:formula2>
          <xm:sqref>D11:F40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AD47"/>
  </sheetPr>
  <dimension ref="A1:I119"/>
  <sheetViews>
    <sheetView showGridLines="0" zoomScaleNormal="100" workbookViewId="0">
      <pane ySplit="9" topLeftCell="A10" activePane="bottomLeft" state="frozen"/>
      <selection pane="bottomLeft" activeCell="B11" sqref="B11"/>
    </sheetView>
  </sheetViews>
  <sheetFormatPr defaultColWidth="8.6640625" defaultRowHeight="15.05" customHeight="1" x14ac:dyDescent="0.2"/>
  <cols>
    <col min="1" max="1" width="42" style="5" customWidth="1"/>
    <col min="2" max="2" width="24" style="5" customWidth="1"/>
    <col min="3" max="3" width="22" style="5" customWidth="1"/>
    <col min="4" max="4" width="28" style="5" customWidth="1"/>
    <col min="5" max="5" width="38" style="5" customWidth="1"/>
    <col min="6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351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352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318</v>
      </c>
      <c r="B5" s="9" t="s">
        <v>319</v>
      </c>
      <c r="C5" s="10" t="s">
        <v>320</v>
      </c>
      <c r="D5" s="11" t="s">
        <v>118</v>
      </c>
      <c r="E5" s="12" t="s">
        <v>126</v>
      </c>
      <c r="F5" s="3" t="s">
        <v>321</v>
      </c>
      <c r="G5" s="3"/>
    </row>
    <row r="6" spans="1:9" ht="19.600000000000001" customHeight="1" x14ac:dyDescent="0.2">
      <c r="A6" s="13">
        <f>COUNTA(A11:A20)</f>
        <v>10</v>
      </c>
      <c r="B6" s="13">
        <f>COUNTIF(B11:B20,"&lt;&gt;")</f>
        <v>0</v>
      </c>
      <c r="C6" s="13">
        <f>COUNTA(A11:A20)-COUNTIF(B11:B20,"&lt;&gt;")</f>
        <v>10</v>
      </c>
      <c r="D6" s="14">
        <f>IFERROR(B6/A6,0)</f>
        <v>0</v>
      </c>
      <c r="E6" s="15">
        <f>COUNTIF(E11:E20,"&lt;&gt;")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322</v>
      </c>
      <c r="B10" s="4" t="s">
        <v>353</v>
      </c>
      <c r="C10" s="4" t="s">
        <v>123</v>
      </c>
      <c r="D10" s="4" t="s">
        <v>125</v>
      </c>
      <c r="E10" s="4" t="s">
        <v>126</v>
      </c>
    </row>
    <row r="11" spans="1:9" ht="19.600000000000001" customHeight="1" x14ac:dyDescent="0.2">
      <c r="A11" s="16" t="s">
        <v>354</v>
      </c>
      <c r="B11" s="19"/>
      <c r="C11" s="17"/>
      <c r="D11" s="17"/>
      <c r="E11" s="17"/>
    </row>
    <row r="12" spans="1:9" ht="19.600000000000001" customHeight="1" x14ac:dyDescent="0.2">
      <c r="A12" s="16" t="s">
        <v>355</v>
      </c>
      <c r="B12" s="19"/>
      <c r="C12" s="17"/>
      <c r="D12" s="17"/>
      <c r="E12" s="17"/>
    </row>
    <row r="13" spans="1:9" ht="19.600000000000001" customHeight="1" x14ac:dyDescent="0.2">
      <c r="A13" s="16" t="s">
        <v>356</v>
      </c>
      <c r="B13" s="19"/>
      <c r="C13" s="17"/>
      <c r="D13" s="17"/>
      <c r="E13" s="17"/>
    </row>
    <row r="14" spans="1:9" ht="19.600000000000001" customHeight="1" x14ac:dyDescent="0.2">
      <c r="A14" s="16" t="s">
        <v>357</v>
      </c>
      <c r="B14" s="19"/>
      <c r="C14" s="17"/>
      <c r="D14" s="17"/>
      <c r="E14" s="17"/>
    </row>
    <row r="15" spans="1:9" ht="19.600000000000001" customHeight="1" x14ac:dyDescent="0.2">
      <c r="A15" s="16" t="s">
        <v>358</v>
      </c>
      <c r="B15" s="19"/>
      <c r="C15" s="17"/>
      <c r="D15" s="17"/>
      <c r="E15" s="17"/>
    </row>
    <row r="16" spans="1:9" ht="19.600000000000001" customHeight="1" x14ac:dyDescent="0.2">
      <c r="A16" s="16" t="s">
        <v>359</v>
      </c>
      <c r="B16" s="19"/>
      <c r="C16" s="17"/>
      <c r="D16" s="17"/>
      <c r="E16" s="17"/>
    </row>
    <row r="17" spans="1:5" ht="19.600000000000001" customHeight="1" x14ac:dyDescent="0.2">
      <c r="A17" s="16" t="s">
        <v>360</v>
      </c>
      <c r="B17" s="19"/>
      <c r="C17" s="17"/>
      <c r="D17" s="17"/>
      <c r="E17" s="17"/>
    </row>
    <row r="18" spans="1:5" ht="19.600000000000001" customHeight="1" x14ac:dyDescent="0.2">
      <c r="A18" s="16" t="s">
        <v>361</v>
      </c>
      <c r="B18" s="19"/>
      <c r="C18" s="17"/>
      <c r="D18" s="17"/>
      <c r="E18" s="17"/>
    </row>
    <row r="19" spans="1:5" ht="19.600000000000001" customHeight="1" x14ac:dyDescent="0.2">
      <c r="A19" s="16" t="s">
        <v>362</v>
      </c>
      <c r="B19" s="19"/>
      <c r="C19" s="17"/>
      <c r="D19" s="17"/>
      <c r="E19" s="17"/>
    </row>
    <row r="20" spans="1:5" ht="19.600000000000001" customHeight="1" x14ac:dyDescent="0.2">
      <c r="A20" s="16" t="s">
        <v>363</v>
      </c>
      <c r="B20" s="19"/>
      <c r="C20" s="17"/>
      <c r="D20" s="17"/>
      <c r="E20" s="17"/>
    </row>
    <row r="21" spans="1:5" ht="19.600000000000001" customHeight="1" x14ac:dyDescent="0.2"/>
    <row r="22" spans="1:5" ht="19.600000000000001" customHeight="1" x14ac:dyDescent="0.2"/>
    <row r="23" spans="1:5" ht="19.600000000000001" customHeight="1" x14ac:dyDescent="0.2"/>
    <row r="24" spans="1:5" ht="19.600000000000001" customHeight="1" x14ac:dyDescent="0.2"/>
    <row r="25" spans="1:5" ht="19.600000000000001" customHeight="1" x14ac:dyDescent="0.2"/>
    <row r="26" spans="1:5" ht="19.600000000000001" customHeight="1" x14ac:dyDescent="0.2"/>
    <row r="27" spans="1:5" ht="19.600000000000001" customHeight="1" x14ac:dyDescent="0.2"/>
    <row r="28" spans="1:5" ht="19.600000000000001" customHeight="1" x14ac:dyDescent="0.2"/>
    <row r="29" spans="1:5" ht="19.600000000000001" customHeight="1" x14ac:dyDescent="0.2"/>
    <row r="30" spans="1:5" ht="19.600000000000001" customHeight="1" x14ac:dyDescent="0.2"/>
    <row r="31" spans="1:5" ht="19.600000000000001" customHeight="1" x14ac:dyDescent="0.2"/>
    <row r="32" spans="1:5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B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B00-000000000000}">
          <x14:formula1>
            <xm:f>Lists!$D$2:$D$3</xm:f>
          </x14:formula1>
          <x14:formula2>
            <xm:f>0</xm:f>
          </x14:formula2>
          <xm:sqref>B11:B18 B20</xm:sqref>
        </x14:dataValidation>
        <x14:dataValidation type="list" allowBlank="1" xr:uid="{00000000-0002-0000-0B00-000001000000}">
          <x14:formula1>
            <xm:f>Lists!$H$2:$H$4</xm:f>
          </x14:formula1>
          <x14:formula2>
            <xm:f>0</xm:f>
          </x14:formula2>
          <xm:sqref>B19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AD47"/>
  </sheetPr>
  <dimension ref="A1:I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24" style="5" customWidth="1"/>
    <col min="2" max="2" width="34" style="5" customWidth="1"/>
    <col min="3" max="3" width="16.109375" style="5" bestFit="1" customWidth="1"/>
    <col min="4" max="4" width="15.88671875" style="5" bestFit="1" customWidth="1"/>
    <col min="5" max="5" width="28" style="5" customWidth="1"/>
    <col min="6" max="6" width="18" style="5" customWidth="1"/>
    <col min="7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364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365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366</v>
      </c>
      <c r="B5" s="9" t="s">
        <v>367</v>
      </c>
      <c r="C5" s="10" t="s">
        <v>368</v>
      </c>
      <c r="D5" s="11" t="s">
        <v>369</v>
      </c>
      <c r="E5" s="12" t="s">
        <v>370</v>
      </c>
      <c r="F5" s="3" t="s">
        <v>371</v>
      </c>
      <c r="G5" s="3"/>
    </row>
    <row r="6" spans="1:9" ht="19.600000000000001" customHeight="1" x14ac:dyDescent="0.2">
      <c r="A6" s="13">
        <f>COUNTA(A11:A30)</f>
        <v>0</v>
      </c>
      <c r="B6" s="13">
        <f>COUNTIF(D11:D30,"&lt;&gt;")</f>
        <v>0</v>
      </c>
      <c r="C6" s="13">
        <f>COUNTIF(E11:E30,"&lt;&gt;")</f>
        <v>0</v>
      </c>
      <c r="D6" s="14">
        <f>IFERROR(COUNTIF(F11:F30,"Yes")/MAX(1,COUNTA(A11:A30)),0)</f>
        <v>0</v>
      </c>
      <c r="E6" s="18" t="str">
        <f>IF(COUNTA(D11:D30)=0,"",MIN(D11:D30))</f>
        <v/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372</v>
      </c>
      <c r="B10" s="4" t="s">
        <v>373</v>
      </c>
      <c r="C10" s="4" t="s">
        <v>374</v>
      </c>
      <c r="D10" s="4" t="s">
        <v>375</v>
      </c>
      <c r="E10" s="4" t="s">
        <v>125</v>
      </c>
      <c r="F10" s="4" t="s">
        <v>376</v>
      </c>
    </row>
    <row r="11" spans="1:9" ht="19.600000000000001" customHeight="1" x14ac:dyDescent="0.2">
      <c r="A11" s="16"/>
      <c r="B11" s="17"/>
      <c r="C11" s="17"/>
      <c r="D11" s="17"/>
      <c r="E11" s="17"/>
      <c r="F11" s="17"/>
    </row>
    <row r="12" spans="1:9" ht="19.600000000000001" customHeight="1" x14ac:dyDescent="0.2">
      <c r="A12" s="16"/>
      <c r="B12" s="17"/>
      <c r="C12" s="17"/>
      <c r="D12" s="17"/>
      <c r="E12" s="17"/>
      <c r="F12" s="17"/>
    </row>
    <row r="13" spans="1:9" ht="19.600000000000001" customHeight="1" x14ac:dyDescent="0.2">
      <c r="A13" s="16"/>
      <c r="B13" s="17"/>
      <c r="C13" s="17"/>
      <c r="D13" s="17"/>
      <c r="E13" s="17"/>
      <c r="F13" s="17"/>
    </row>
    <row r="14" spans="1:9" ht="19.600000000000001" customHeight="1" x14ac:dyDescent="0.2">
      <c r="A14" s="16"/>
      <c r="B14" s="17"/>
      <c r="C14" s="17"/>
      <c r="D14" s="17"/>
      <c r="E14" s="17"/>
      <c r="F14" s="17"/>
    </row>
    <row r="15" spans="1:9" ht="19.600000000000001" customHeight="1" x14ac:dyDescent="0.2">
      <c r="A15" s="16"/>
      <c r="B15" s="17"/>
      <c r="C15" s="17"/>
      <c r="D15" s="17"/>
      <c r="E15" s="17"/>
      <c r="F15" s="17"/>
    </row>
    <row r="16" spans="1:9" ht="19.600000000000001" customHeight="1" x14ac:dyDescent="0.2">
      <c r="A16" s="16"/>
      <c r="B16" s="17"/>
      <c r="C16" s="17"/>
      <c r="D16" s="17"/>
      <c r="E16" s="17"/>
      <c r="F16" s="17"/>
    </row>
    <row r="17" spans="1:6" ht="19.600000000000001" customHeight="1" x14ac:dyDescent="0.2">
      <c r="A17" s="16"/>
      <c r="B17" s="17"/>
      <c r="C17" s="17"/>
      <c r="D17" s="17"/>
      <c r="E17" s="17"/>
      <c r="F17" s="17"/>
    </row>
    <row r="18" spans="1:6" ht="19.600000000000001" customHeight="1" x14ac:dyDescent="0.2">
      <c r="A18" s="16"/>
      <c r="B18" s="17"/>
      <c r="C18" s="17"/>
      <c r="D18" s="17"/>
      <c r="E18" s="17"/>
      <c r="F18" s="17"/>
    </row>
    <row r="19" spans="1:6" ht="19.600000000000001" customHeight="1" x14ac:dyDescent="0.2">
      <c r="A19" s="16"/>
      <c r="B19" s="17"/>
      <c r="C19" s="17"/>
      <c r="D19" s="17"/>
      <c r="E19" s="17"/>
      <c r="F19" s="17"/>
    </row>
    <row r="20" spans="1:6" ht="19.600000000000001" customHeight="1" x14ac:dyDescent="0.2">
      <c r="A20" s="16"/>
      <c r="B20" s="17"/>
      <c r="C20" s="17"/>
      <c r="D20" s="17"/>
      <c r="E20" s="17"/>
      <c r="F20" s="17"/>
    </row>
    <row r="21" spans="1:6" ht="19.600000000000001" customHeight="1" x14ac:dyDescent="0.2">
      <c r="A21" s="16"/>
      <c r="B21" s="17"/>
      <c r="C21" s="17"/>
      <c r="D21" s="17"/>
      <c r="E21" s="17"/>
      <c r="F21" s="17"/>
    </row>
    <row r="22" spans="1:6" ht="19.600000000000001" customHeight="1" x14ac:dyDescent="0.2">
      <c r="A22" s="16"/>
      <c r="B22" s="17"/>
      <c r="C22" s="17"/>
      <c r="D22" s="17"/>
      <c r="E22" s="17"/>
      <c r="F22" s="17"/>
    </row>
    <row r="23" spans="1:6" ht="19.600000000000001" customHeight="1" x14ac:dyDescent="0.2">
      <c r="A23" s="16"/>
      <c r="B23" s="17"/>
      <c r="C23" s="17"/>
      <c r="D23" s="17"/>
      <c r="E23" s="17"/>
      <c r="F23" s="17"/>
    </row>
    <row r="24" spans="1:6" ht="19.600000000000001" customHeight="1" x14ac:dyDescent="0.2">
      <c r="A24" s="16"/>
      <c r="B24" s="17"/>
      <c r="C24" s="17"/>
      <c r="D24" s="17"/>
      <c r="E24" s="17"/>
      <c r="F24" s="17"/>
    </row>
    <row r="25" spans="1:6" ht="19.600000000000001" customHeight="1" x14ac:dyDescent="0.2">
      <c r="A25" s="16"/>
      <c r="B25" s="17"/>
      <c r="C25" s="17"/>
      <c r="D25" s="17"/>
      <c r="E25" s="17"/>
      <c r="F25" s="17"/>
    </row>
    <row r="26" spans="1:6" ht="19.600000000000001" customHeight="1" x14ac:dyDescent="0.2">
      <c r="A26" s="16"/>
      <c r="B26" s="17"/>
      <c r="C26" s="17"/>
      <c r="D26" s="17"/>
      <c r="E26" s="17"/>
      <c r="F26" s="17"/>
    </row>
    <row r="27" spans="1:6" ht="19.600000000000001" customHeight="1" x14ac:dyDescent="0.2">
      <c r="A27" s="16"/>
      <c r="B27" s="17"/>
      <c r="C27" s="17"/>
      <c r="D27" s="17"/>
      <c r="E27" s="17"/>
      <c r="F27" s="17"/>
    </row>
    <row r="28" spans="1:6" ht="19.600000000000001" customHeight="1" x14ac:dyDescent="0.2">
      <c r="A28" s="16"/>
      <c r="B28" s="17"/>
      <c r="C28" s="17"/>
      <c r="D28" s="17"/>
      <c r="E28" s="17"/>
      <c r="F28" s="17"/>
    </row>
    <row r="29" spans="1:6" ht="19.600000000000001" customHeight="1" x14ac:dyDescent="0.2">
      <c r="A29" s="16"/>
      <c r="B29" s="17"/>
      <c r="C29" s="17"/>
      <c r="D29" s="17"/>
      <c r="E29" s="17"/>
      <c r="F29" s="17"/>
    </row>
    <row r="30" spans="1:6" ht="19.600000000000001" customHeight="1" x14ac:dyDescent="0.2">
      <c r="A30" s="16"/>
      <c r="B30" s="17"/>
      <c r="C30" s="17"/>
      <c r="D30" s="17"/>
      <c r="E30" s="17"/>
      <c r="F30" s="17"/>
    </row>
    <row r="31" spans="1:6" ht="19.600000000000001" customHeight="1" x14ac:dyDescent="0.2"/>
    <row r="32" spans="1:6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C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C00-000000000000}">
          <x14:formula1>
            <xm:f>Lists!$F$5:$F$8</xm:f>
          </x14:formula1>
          <x14:formula2>
            <xm:f>0</xm:f>
          </x14:formula2>
          <xm:sqref>C11:C30</xm:sqref>
        </x14:dataValidation>
        <x14:dataValidation type="list" allowBlank="1" xr:uid="{00000000-0002-0000-0C00-000001000000}">
          <x14:formula1>
            <xm:f>Lists!$D$2:$D$3</xm:f>
          </x14:formula1>
          <x14:formula2>
            <xm:f>0</xm:f>
          </x14:formula2>
          <xm:sqref>F11:F30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AD47"/>
  </sheetPr>
  <dimension ref="A1:I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30" style="5" customWidth="1"/>
    <col min="2" max="2" width="19.44140625" style="5" bestFit="1" customWidth="1"/>
    <col min="3" max="4" width="16" style="5" customWidth="1"/>
    <col min="5" max="5" width="22" style="5" customWidth="1"/>
    <col min="6" max="6" width="30" style="5" customWidth="1"/>
    <col min="7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377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378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379</v>
      </c>
      <c r="B5" s="9" t="s">
        <v>380</v>
      </c>
      <c r="C5" s="10" t="s">
        <v>381</v>
      </c>
      <c r="D5" s="11" t="s">
        <v>339</v>
      </c>
      <c r="E5" s="12" t="s">
        <v>382</v>
      </c>
      <c r="F5" s="3" t="s">
        <v>383</v>
      </c>
      <c r="G5" s="3"/>
    </row>
    <row r="6" spans="1:9" ht="19.600000000000001" customHeight="1" x14ac:dyDescent="0.2">
      <c r="A6" s="13">
        <f>COUNTA(A11:A30)</f>
        <v>0</v>
      </c>
      <c r="B6" s="13">
        <f>COUNTIF(B11:B30,"&lt;&gt;")</f>
        <v>0</v>
      </c>
      <c r="C6" s="13">
        <f>COUNTIF(C11:C30,"&lt;&gt;")</f>
        <v>0</v>
      </c>
      <c r="D6" s="14">
        <f>IFERROR(COUNTIF(E11:E30,"&lt;&gt;")/MAX(1,COUNTA(A11:A30)),0)</f>
        <v>0</v>
      </c>
      <c r="E6" s="15">
        <f>COUNTIF(F11:F30,"&lt;&gt;")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384</v>
      </c>
      <c r="B10" s="4" t="s">
        <v>385</v>
      </c>
      <c r="C10" s="4" t="s">
        <v>386</v>
      </c>
      <c r="D10" s="4" t="s">
        <v>374</v>
      </c>
      <c r="E10" s="4" t="s">
        <v>123</v>
      </c>
      <c r="F10" s="4" t="s">
        <v>387</v>
      </c>
    </row>
    <row r="11" spans="1:9" ht="19.600000000000001" customHeight="1" x14ac:dyDescent="0.2">
      <c r="A11" s="16"/>
      <c r="B11" s="17"/>
      <c r="C11" s="17"/>
      <c r="D11" s="17"/>
      <c r="E11" s="17"/>
      <c r="F11" s="17"/>
    </row>
    <row r="12" spans="1:9" ht="19.600000000000001" customHeight="1" x14ac:dyDescent="0.2">
      <c r="A12" s="16"/>
      <c r="B12" s="17"/>
      <c r="C12" s="17"/>
      <c r="D12" s="17"/>
      <c r="E12" s="17"/>
      <c r="F12" s="17"/>
    </row>
    <row r="13" spans="1:9" ht="19.600000000000001" customHeight="1" x14ac:dyDescent="0.2">
      <c r="A13" s="16"/>
      <c r="B13" s="17"/>
      <c r="C13" s="17"/>
      <c r="D13" s="17"/>
      <c r="E13" s="17"/>
      <c r="F13" s="17"/>
    </row>
    <row r="14" spans="1:9" ht="19.600000000000001" customHeight="1" x14ac:dyDescent="0.2">
      <c r="A14" s="16"/>
      <c r="B14" s="17"/>
      <c r="C14" s="17"/>
      <c r="D14" s="17"/>
      <c r="E14" s="17"/>
      <c r="F14" s="17"/>
    </row>
    <row r="15" spans="1:9" ht="19.600000000000001" customHeight="1" x14ac:dyDescent="0.2">
      <c r="A15" s="16"/>
      <c r="B15" s="17"/>
      <c r="C15" s="17"/>
      <c r="D15" s="17"/>
      <c r="E15" s="17"/>
      <c r="F15" s="17"/>
    </row>
    <row r="16" spans="1:9" ht="19.600000000000001" customHeight="1" x14ac:dyDescent="0.2">
      <c r="A16" s="16"/>
      <c r="B16" s="17"/>
      <c r="C16" s="17"/>
      <c r="D16" s="17"/>
      <c r="E16" s="17"/>
      <c r="F16" s="17"/>
    </row>
    <row r="17" spans="1:6" ht="19.600000000000001" customHeight="1" x14ac:dyDescent="0.2">
      <c r="A17" s="16"/>
      <c r="B17" s="17"/>
      <c r="C17" s="17"/>
      <c r="D17" s="17"/>
      <c r="E17" s="17"/>
      <c r="F17" s="17"/>
    </row>
    <row r="18" spans="1:6" ht="19.600000000000001" customHeight="1" x14ac:dyDescent="0.2">
      <c r="A18" s="16"/>
      <c r="B18" s="17"/>
      <c r="C18" s="17"/>
      <c r="D18" s="17"/>
      <c r="E18" s="17"/>
      <c r="F18" s="17"/>
    </row>
    <row r="19" spans="1:6" ht="19.600000000000001" customHeight="1" x14ac:dyDescent="0.2">
      <c r="A19" s="16"/>
      <c r="B19" s="17"/>
      <c r="C19" s="17"/>
      <c r="D19" s="17"/>
      <c r="E19" s="17"/>
      <c r="F19" s="17"/>
    </row>
    <row r="20" spans="1:6" ht="19.600000000000001" customHeight="1" x14ac:dyDescent="0.2">
      <c r="A20" s="16"/>
      <c r="B20" s="17"/>
      <c r="C20" s="17"/>
      <c r="D20" s="17"/>
      <c r="E20" s="17"/>
      <c r="F20" s="17"/>
    </row>
    <row r="21" spans="1:6" ht="19.600000000000001" customHeight="1" x14ac:dyDescent="0.2">
      <c r="A21" s="16"/>
      <c r="B21" s="17"/>
      <c r="C21" s="17"/>
      <c r="D21" s="17"/>
      <c r="E21" s="17"/>
      <c r="F21" s="17"/>
    </row>
    <row r="22" spans="1:6" ht="19.600000000000001" customHeight="1" x14ac:dyDescent="0.2">
      <c r="A22" s="16"/>
      <c r="B22" s="17"/>
      <c r="C22" s="17"/>
      <c r="D22" s="17"/>
      <c r="E22" s="17"/>
      <c r="F22" s="17"/>
    </row>
    <row r="23" spans="1:6" ht="19.600000000000001" customHeight="1" x14ac:dyDescent="0.2">
      <c r="A23" s="16"/>
      <c r="B23" s="17"/>
      <c r="C23" s="17"/>
      <c r="D23" s="17"/>
      <c r="E23" s="17"/>
      <c r="F23" s="17"/>
    </row>
    <row r="24" spans="1:6" ht="19.600000000000001" customHeight="1" x14ac:dyDescent="0.2">
      <c r="A24" s="16"/>
      <c r="B24" s="17"/>
      <c r="C24" s="17"/>
      <c r="D24" s="17"/>
      <c r="E24" s="17"/>
      <c r="F24" s="17"/>
    </row>
    <row r="25" spans="1:6" ht="19.600000000000001" customHeight="1" x14ac:dyDescent="0.2">
      <c r="A25" s="16"/>
      <c r="B25" s="17"/>
      <c r="C25" s="17"/>
      <c r="D25" s="17"/>
      <c r="E25" s="17"/>
      <c r="F25" s="17"/>
    </row>
    <row r="26" spans="1:6" ht="19.600000000000001" customHeight="1" x14ac:dyDescent="0.2">
      <c r="A26" s="16"/>
      <c r="B26" s="17"/>
      <c r="C26" s="17"/>
      <c r="D26" s="17"/>
      <c r="E26" s="17"/>
      <c r="F26" s="17"/>
    </row>
    <row r="27" spans="1:6" ht="19.600000000000001" customHeight="1" x14ac:dyDescent="0.2">
      <c r="A27" s="16"/>
      <c r="B27" s="17"/>
      <c r="C27" s="17"/>
      <c r="D27" s="17"/>
      <c r="E27" s="17"/>
      <c r="F27" s="17"/>
    </row>
    <row r="28" spans="1:6" ht="19.600000000000001" customHeight="1" x14ac:dyDescent="0.2">
      <c r="A28" s="16"/>
      <c r="B28" s="17"/>
      <c r="C28" s="17"/>
      <c r="D28" s="17"/>
      <c r="E28" s="17"/>
      <c r="F28" s="17"/>
    </row>
    <row r="29" spans="1:6" ht="19.600000000000001" customHeight="1" x14ac:dyDescent="0.2">
      <c r="A29" s="16"/>
      <c r="B29" s="17"/>
      <c r="C29" s="17"/>
      <c r="D29" s="17"/>
      <c r="E29" s="17"/>
      <c r="F29" s="17"/>
    </row>
    <row r="30" spans="1:6" ht="19.600000000000001" customHeight="1" x14ac:dyDescent="0.2">
      <c r="A30" s="16"/>
      <c r="B30" s="17"/>
      <c r="C30" s="17"/>
      <c r="D30" s="17"/>
      <c r="E30" s="17"/>
      <c r="F30" s="17"/>
    </row>
    <row r="31" spans="1:6" ht="19.600000000000001" customHeight="1" x14ac:dyDescent="0.2"/>
    <row r="32" spans="1:6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D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D00-000000000000}">
          <x14:formula1>
            <xm:f>Lists!$F$5:$F$8</xm:f>
          </x14:formula1>
          <x14:formula2>
            <xm:f>0</xm:f>
          </x14:formula2>
          <xm:sqref>D11:D30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9"/>
  <sheetViews>
    <sheetView showGridLines="0" zoomScaleNormal="100" workbookViewId="0">
      <selection activeCell="C11" sqref="C11"/>
    </sheetView>
  </sheetViews>
  <sheetFormatPr defaultColWidth="8.6640625" defaultRowHeight="15.05" customHeight="1" x14ac:dyDescent="0.2"/>
  <cols>
    <col min="1" max="1" width="28" style="5" customWidth="1"/>
    <col min="2" max="2" width="70" style="5" customWidth="1"/>
    <col min="3" max="3" width="20" style="5" customWidth="1"/>
    <col min="4" max="4" width="22" style="5" customWidth="1"/>
    <col min="5" max="5" width="16" style="5" customWidth="1"/>
    <col min="6" max="7" width="28" style="5" customWidth="1"/>
    <col min="8" max="9" width="16" style="5" hidden="1" customWidth="1"/>
    <col min="10" max="16384" width="8.6640625" style="5"/>
  </cols>
  <sheetData>
    <row r="1" spans="1:9" ht="23.95" customHeight="1" x14ac:dyDescent="0.2">
      <c r="A1" s="1" t="s">
        <v>12</v>
      </c>
      <c r="B1" s="1"/>
      <c r="C1" s="1"/>
      <c r="D1" s="1"/>
      <c r="E1" s="1"/>
      <c r="F1" s="1"/>
      <c r="G1" s="1"/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13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14</v>
      </c>
      <c r="B5" s="9" t="s">
        <v>15</v>
      </c>
      <c r="C5" s="10" t="s">
        <v>16</v>
      </c>
      <c r="D5" s="11" t="s">
        <v>17</v>
      </c>
      <c r="E5" s="12" t="s">
        <v>18</v>
      </c>
      <c r="F5" s="3" t="s">
        <v>19</v>
      </c>
      <c r="G5" s="3"/>
      <c r="H5" s="5" t="s">
        <v>20</v>
      </c>
      <c r="I5" s="5" t="s">
        <v>21</v>
      </c>
    </row>
    <row r="6" spans="1:9" ht="19.600000000000001" customHeight="1" x14ac:dyDescent="0.2">
      <c r="A6" s="13">
        <f>COUNTA(B11:B80)</f>
        <v>70</v>
      </c>
      <c r="B6" s="13">
        <f>COUNTIF(C11:C80,"Implementado")</f>
        <v>0</v>
      </c>
      <c r="C6" s="13">
        <f>COUNTIF(C11:C80,"Em curso")</f>
        <v>0</v>
      </c>
      <c r="D6" s="13">
        <f>COUNTIF(C11:C80,"Não iniciado")</f>
        <v>0</v>
      </c>
      <c r="E6" s="15">
        <f>IFERROR(B6/A6,0)</f>
        <v>0</v>
      </c>
      <c r="F6" s="3"/>
      <c r="G6" s="3"/>
      <c r="H6" s="20" t="s">
        <v>17</v>
      </c>
      <c r="I6" s="21">
        <f>COUNTIF(C11:C80,H6)</f>
        <v>0</v>
      </c>
    </row>
    <row r="7" spans="1:9" ht="19.600000000000001" customHeight="1" x14ac:dyDescent="0.2">
      <c r="H7" s="20" t="s">
        <v>16</v>
      </c>
      <c r="I7" s="21">
        <f>COUNTIF(C11:C80,H7)</f>
        <v>0</v>
      </c>
    </row>
    <row r="8" spans="1:9" ht="19.600000000000001" customHeight="1" x14ac:dyDescent="0.2">
      <c r="H8" s="20" t="s">
        <v>15</v>
      </c>
      <c r="I8" s="21">
        <f>COUNTIF(C11:C80,H8)</f>
        <v>0</v>
      </c>
    </row>
    <row r="9" spans="1:9" ht="19.600000000000001" customHeight="1" x14ac:dyDescent="0.2">
      <c r="H9" s="20" t="s">
        <v>22</v>
      </c>
      <c r="I9" s="21">
        <f>COUNTIF(C11:C80,H9)</f>
        <v>0</v>
      </c>
    </row>
    <row r="10" spans="1:9" ht="19.600000000000001" customHeight="1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28</v>
      </c>
      <c r="G10" s="4" t="s">
        <v>29</v>
      </c>
      <c r="H10" s="20" t="s">
        <v>30</v>
      </c>
      <c r="I10" s="21">
        <f>COUNTIF(C11:C80,H10)</f>
        <v>0</v>
      </c>
    </row>
    <row r="11" spans="1:9" ht="38.85" x14ac:dyDescent="0.2">
      <c r="A11" s="16" t="s">
        <v>31</v>
      </c>
      <c r="B11" s="17" t="s">
        <v>32</v>
      </c>
      <c r="C11" s="17"/>
      <c r="D11" s="17"/>
      <c r="E11" s="22"/>
      <c r="F11" s="17"/>
      <c r="G11" s="17"/>
    </row>
    <row r="12" spans="1:9" ht="38.85" x14ac:dyDescent="0.2">
      <c r="A12" s="16" t="s">
        <v>31</v>
      </c>
      <c r="B12" s="17" t="s">
        <v>33</v>
      </c>
      <c r="C12" s="17"/>
      <c r="D12" s="17"/>
      <c r="E12" s="22"/>
      <c r="F12" s="17"/>
      <c r="G12" s="17"/>
    </row>
    <row r="13" spans="1:9" ht="38.85" x14ac:dyDescent="0.2">
      <c r="A13" s="16" t="s">
        <v>31</v>
      </c>
      <c r="B13" s="17" t="s">
        <v>34</v>
      </c>
      <c r="C13" s="17"/>
      <c r="D13" s="17"/>
      <c r="E13" s="22"/>
      <c r="F13" s="17"/>
      <c r="G13" s="17"/>
    </row>
    <row r="14" spans="1:9" ht="38.85" x14ac:dyDescent="0.2">
      <c r="A14" s="16" t="s">
        <v>31</v>
      </c>
      <c r="B14" s="17" t="s">
        <v>35</v>
      </c>
      <c r="C14" s="17"/>
      <c r="D14" s="17"/>
      <c r="E14" s="22"/>
      <c r="F14" s="17"/>
      <c r="G14" s="17"/>
    </row>
    <row r="15" spans="1:9" ht="42.6" x14ac:dyDescent="0.2">
      <c r="A15" s="16" t="s">
        <v>31</v>
      </c>
      <c r="B15" s="17" t="s">
        <v>36</v>
      </c>
      <c r="C15" s="17"/>
      <c r="D15" s="17"/>
      <c r="E15" s="22"/>
      <c r="F15" s="17"/>
      <c r="G15" s="17"/>
    </row>
    <row r="16" spans="1:9" ht="42.6" x14ac:dyDescent="0.2">
      <c r="A16" s="16" t="s">
        <v>31</v>
      </c>
      <c r="B16" s="17" t="s">
        <v>37</v>
      </c>
      <c r="C16" s="17"/>
      <c r="D16" s="17"/>
      <c r="E16" s="22"/>
      <c r="F16" s="17"/>
      <c r="G16" s="17"/>
    </row>
    <row r="17" spans="1:7" ht="19.600000000000001" customHeight="1" x14ac:dyDescent="0.2">
      <c r="A17" s="16" t="s">
        <v>38</v>
      </c>
      <c r="B17" s="17" t="s">
        <v>39</v>
      </c>
      <c r="C17" s="17"/>
      <c r="D17" s="17"/>
      <c r="E17" s="22"/>
      <c r="F17" s="17"/>
      <c r="G17" s="17"/>
    </row>
    <row r="18" spans="1:7" ht="19.600000000000001" customHeight="1" x14ac:dyDescent="0.2">
      <c r="A18" s="16" t="s">
        <v>38</v>
      </c>
      <c r="B18" s="17" t="s">
        <v>40</v>
      </c>
      <c r="C18" s="17"/>
      <c r="D18" s="17"/>
      <c r="E18" s="22"/>
      <c r="F18" s="17"/>
      <c r="G18" s="17"/>
    </row>
    <row r="19" spans="1:7" ht="19.600000000000001" customHeight="1" x14ac:dyDescent="0.2">
      <c r="A19" s="16" t="s">
        <v>38</v>
      </c>
      <c r="B19" s="17" t="s">
        <v>41</v>
      </c>
      <c r="C19" s="17"/>
      <c r="D19" s="17"/>
      <c r="E19" s="22"/>
      <c r="F19" s="17"/>
      <c r="G19" s="17"/>
    </row>
    <row r="20" spans="1:7" ht="19.600000000000001" customHeight="1" x14ac:dyDescent="0.2">
      <c r="A20" s="16" t="s">
        <v>38</v>
      </c>
      <c r="B20" s="17" t="s">
        <v>42</v>
      </c>
      <c r="C20" s="17"/>
      <c r="D20" s="17"/>
      <c r="E20" s="22"/>
      <c r="F20" s="17"/>
      <c r="G20" s="17"/>
    </row>
    <row r="21" spans="1:7" ht="19.600000000000001" customHeight="1" x14ac:dyDescent="0.2">
      <c r="A21" s="16" t="s">
        <v>38</v>
      </c>
      <c r="B21" s="17" t="s">
        <v>43</v>
      </c>
      <c r="C21" s="17"/>
      <c r="D21" s="17"/>
      <c r="E21" s="22"/>
      <c r="F21" s="17"/>
      <c r="G21" s="17"/>
    </row>
    <row r="22" spans="1:7" ht="19.600000000000001" customHeight="1" x14ac:dyDescent="0.2">
      <c r="A22" s="16" t="s">
        <v>38</v>
      </c>
      <c r="B22" s="17" t="s">
        <v>44</v>
      </c>
      <c r="C22" s="17"/>
      <c r="D22" s="17"/>
      <c r="E22" s="22"/>
      <c r="F22" s="17"/>
      <c r="G22" s="17"/>
    </row>
    <row r="23" spans="1:7" ht="58.25" x14ac:dyDescent="0.2">
      <c r="A23" s="16" t="s">
        <v>45</v>
      </c>
      <c r="B23" s="17" t="s">
        <v>46</v>
      </c>
      <c r="C23" s="17"/>
      <c r="D23" s="17"/>
      <c r="E23" s="22"/>
      <c r="F23" s="17"/>
      <c r="G23" s="17"/>
    </row>
    <row r="24" spans="1:7" ht="58.25" x14ac:dyDescent="0.2">
      <c r="A24" s="16" t="s">
        <v>45</v>
      </c>
      <c r="B24" s="17" t="s">
        <v>47</v>
      </c>
      <c r="C24" s="17"/>
      <c r="D24" s="17"/>
      <c r="E24" s="22"/>
      <c r="F24" s="17"/>
      <c r="G24" s="17"/>
    </row>
    <row r="25" spans="1:7" ht="58.25" x14ac:dyDescent="0.2">
      <c r="A25" s="16" t="s">
        <v>45</v>
      </c>
      <c r="B25" s="17" t="s">
        <v>48</v>
      </c>
      <c r="C25" s="17"/>
      <c r="D25" s="17"/>
      <c r="E25" s="22"/>
      <c r="F25" s="17"/>
      <c r="G25" s="17"/>
    </row>
    <row r="26" spans="1:7" ht="58.25" x14ac:dyDescent="0.2">
      <c r="A26" s="16" t="s">
        <v>45</v>
      </c>
      <c r="B26" s="17" t="s">
        <v>49</v>
      </c>
      <c r="C26" s="17"/>
      <c r="D26" s="17"/>
      <c r="E26" s="22"/>
      <c r="F26" s="17"/>
      <c r="G26" s="17"/>
    </row>
    <row r="27" spans="1:7" ht="58.25" x14ac:dyDescent="0.2">
      <c r="A27" s="16" t="s">
        <v>45</v>
      </c>
      <c r="B27" s="17" t="s">
        <v>50</v>
      </c>
      <c r="C27" s="17"/>
      <c r="D27" s="17"/>
      <c r="E27" s="22"/>
      <c r="F27" s="17"/>
      <c r="G27" s="17"/>
    </row>
    <row r="28" spans="1:7" ht="58.25" x14ac:dyDescent="0.2">
      <c r="A28" s="16" t="s">
        <v>45</v>
      </c>
      <c r="B28" s="17" t="s">
        <v>51</v>
      </c>
      <c r="C28" s="17"/>
      <c r="D28" s="17"/>
      <c r="E28" s="22"/>
      <c r="F28" s="17"/>
      <c r="G28" s="17"/>
    </row>
    <row r="29" spans="1:7" ht="58.25" x14ac:dyDescent="0.2">
      <c r="A29" s="16" t="s">
        <v>45</v>
      </c>
      <c r="B29" s="17" t="s">
        <v>52</v>
      </c>
      <c r="C29" s="17"/>
      <c r="D29" s="17"/>
      <c r="E29" s="22"/>
      <c r="F29" s="17"/>
      <c r="G29" s="17"/>
    </row>
    <row r="30" spans="1:7" ht="58.25" x14ac:dyDescent="0.2">
      <c r="A30" s="16" t="s">
        <v>45</v>
      </c>
      <c r="B30" s="17" t="s">
        <v>53</v>
      </c>
      <c r="C30" s="17"/>
      <c r="D30" s="17"/>
      <c r="E30" s="22"/>
      <c r="F30" s="17"/>
      <c r="G30" s="17"/>
    </row>
    <row r="31" spans="1:7" ht="58.25" x14ac:dyDescent="0.2">
      <c r="A31" s="16" t="s">
        <v>45</v>
      </c>
      <c r="B31" s="17" t="s">
        <v>54</v>
      </c>
      <c r="C31" s="17"/>
      <c r="D31" s="17"/>
      <c r="E31" s="22"/>
      <c r="F31" s="17"/>
      <c r="G31" s="17"/>
    </row>
    <row r="32" spans="1:7" ht="58.25" x14ac:dyDescent="0.2">
      <c r="A32" s="16" t="s">
        <v>45</v>
      </c>
      <c r="B32" s="17" t="s">
        <v>55</v>
      </c>
      <c r="C32" s="17"/>
      <c r="D32" s="17"/>
      <c r="E32" s="22"/>
      <c r="F32" s="17"/>
      <c r="G32" s="17"/>
    </row>
    <row r="33" spans="1:7" ht="19.600000000000001" customHeight="1" x14ac:dyDescent="0.2">
      <c r="A33" s="16" t="s">
        <v>56</v>
      </c>
      <c r="B33" s="17" t="s">
        <v>57</v>
      </c>
      <c r="C33" s="17"/>
      <c r="D33" s="17"/>
      <c r="E33" s="22"/>
      <c r="F33" s="17"/>
      <c r="G33" s="17"/>
    </row>
    <row r="34" spans="1:7" ht="19.600000000000001" customHeight="1" x14ac:dyDescent="0.2">
      <c r="A34" s="16" t="s">
        <v>56</v>
      </c>
      <c r="B34" s="17" t="s">
        <v>58</v>
      </c>
      <c r="C34" s="17"/>
      <c r="D34" s="17"/>
      <c r="E34" s="22"/>
      <c r="F34" s="17"/>
      <c r="G34" s="17"/>
    </row>
    <row r="35" spans="1:7" ht="19.600000000000001" customHeight="1" x14ac:dyDescent="0.2">
      <c r="A35" s="16" t="s">
        <v>56</v>
      </c>
      <c r="B35" s="17" t="s">
        <v>59</v>
      </c>
      <c r="C35" s="17"/>
      <c r="D35" s="17"/>
      <c r="E35" s="22"/>
      <c r="F35" s="17"/>
      <c r="G35" s="17"/>
    </row>
    <row r="36" spans="1:7" ht="19.600000000000001" customHeight="1" x14ac:dyDescent="0.2">
      <c r="A36" s="16" t="s">
        <v>56</v>
      </c>
      <c r="B36" s="17" t="s">
        <v>60</v>
      </c>
      <c r="C36" s="17"/>
      <c r="D36" s="17"/>
      <c r="E36" s="22"/>
      <c r="F36" s="17"/>
      <c r="G36" s="17"/>
    </row>
    <row r="37" spans="1:7" ht="19.600000000000001" customHeight="1" x14ac:dyDescent="0.2">
      <c r="A37" s="16" t="s">
        <v>56</v>
      </c>
      <c r="B37" s="17" t="s">
        <v>61</v>
      </c>
      <c r="C37" s="17"/>
      <c r="D37" s="17"/>
      <c r="E37" s="22"/>
      <c r="F37" s="17"/>
      <c r="G37" s="17"/>
    </row>
    <row r="38" spans="1:7" ht="19.600000000000001" customHeight="1" x14ac:dyDescent="0.2">
      <c r="A38" s="16" t="s">
        <v>56</v>
      </c>
      <c r="B38" s="17" t="s">
        <v>62</v>
      </c>
      <c r="C38" s="17"/>
      <c r="D38" s="17"/>
      <c r="E38" s="22"/>
      <c r="F38" s="17"/>
      <c r="G38" s="17"/>
    </row>
    <row r="39" spans="1:7" ht="19.600000000000001" customHeight="1" x14ac:dyDescent="0.2">
      <c r="A39" s="16" t="s">
        <v>56</v>
      </c>
      <c r="B39" s="17" t="s">
        <v>63</v>
      </c>
      <c r="C39" s="17"/>
      <c r="D39" s="17"/>
      <c r="E39" s="22"/>
      <c r="F39" s="17"/>
      <c r="G39" s="17"/>
    </row>
    <row r="40" spans="1:7" ht="19.600000000000001" customHeight="1" x14ac:dyDescent="0.2">
      <c r="A40" s="16" t="s">
        <v>64</v>
      </c>
      <c r="B40" s="17" t="s">
        <v>65</v>
      </c>
      <c r="C40" s="17"/>
      <c r="D40" s="17"/>
      <c r="E40" s="22"/>
      <c r="F40" s="17"/>
      <c r="G40" s="17"/>
    </row>
    <row r="41" spans="1:7" ht="19.600000000000001" customHeight="1" x14ac:dyDescent="0.2">
      <c r="A41" s="16" t="s">
        <v>64</v>
      </c>
      <c r="B41" s="17" t="s">
        <v>66</v>
      </c>
      <c r="C41" s="17"/>
      <c r="D41" s="17"/>
      <c r="E41" s="22"/>
      <c r="F41" s="17"/>
      <c r="G41" s="17"/>
    </row>
    <row r="42" spans="1:7" ht="19.600000000000001" customHeight="1" x14ac:dyDescent="0.2">
      <c r="A42" s="16" t="s">
        <v>64</v>
      </c>
      <c r="B42" s="17" t="s">
        <v>67</v>
      </c>
      <c r="C42" s="17"/>
      <c r="D42" s="17"/>
      <c r="E42" s="22"/>
      <c r="F42" s="17"/>
      <c r="G42" s="17"/>
    </row>
    <row r="43" spans="1:7" ht="19.600000000000001" customHeight="1" x14ac:dyDescent="0.2">
      <c r="A43" s="16" t="s">
        <v>64</v>
      </c>
      <c r="B43" s="17" t="s">
        <v>68</v>
      </c>
      <c r="C43" s="17"/>
      <c r="D43" s="17"/>
      <c r="E43" s="22"/>
      <c r="F43" s="17"/>
      <c r="G43" s="17"/>
    </row>
    <row r="44" spans="1:7" ht="19.600000000000001" customHeight="1" x14ac:dyDescent="0.2">
      <c r="A44" s="16" t="s">
        <v>64</v>
      </c>
      <c r="B44" s="17" t="s">
        <v>69</v>
      </c>
      <c r="C44" s="17"/>
      <c r="D44" s="17"/>
      <c r="E44" s="22"/>
      <c r="F44" s="17"/>
      <c r="G44" s="17"/>
    </row>
    <row r="45" spans="1:7" ht="19.600000000000001" customHeight="1" x14ac:dyDescent="0.2">
      <c r="A45" s="16" t="s">
        <v>64</v>
      </c>
      <c r="B45" s="17" t="s">
        <v>70</v>
      </c>
      <c r="C45" s="17"/>
      <c r="D45" s="17"/>
      <c r="E45" s="22"/>
      <c r="F45" s="17"/>
      <c r="G45" s="17"/>
    </row>
    <row r="46" spans="1:7" ht="19.600000000000001" customHeight="1" x14ac:dyDescent="0.2">
      <c r="A46" s="16" t="s">
        <v>64</v>
      </c>
      <c r="B46" s="17" t="s">
        <v>71</v>
      </c>
      <c r="C46" s="17"/>
      <c r="D46" s="17"/>
      <c r="E46" s="22"/>
      <c r="F46" s="17"/>
      <c r="G46" s="17"/>
    </row>
    <row r="47" spans="1:7" ht="19.600000000000001" customHeight="1" x14ac:dyDescent="0.2">
      <c r="A47" s="16" t="s">
        <v>64</v>
      </c>
      <c r="B47" s="17" t="s">
        <v>72</v>
      </c>
      <c r="C47" s="17"/>
      <c r="D47" s="17"/>
      <c r="E47" s="22"/>
      <c r="F47" s="17"/>
      <c r="G47" s="17"/>
    </row>
    <row r="48" spans="1:7" ht="19.600000000000001" customHeight="1" x14ac:dyDescent="0.2">
      <c r="A48" s="16" t="s">
        <v>64</v>
      </c>
      <c r="B48" s="17" t="s">
        <v>73</v>
      </c>
      <c r="C48" s="17"/>
      <c r="D48" s="17"/>
      <c r="E48" s="22"/>
      <c r="F48" s="17"/>
      <c r="G48" s="17"/>
    </row>
    <row r="49" spans="1:7" ht="19.600000000000001" customHeight="1" x14ac:dyDescent="0.2">
      <c r="A49" s="16" t="s">
        <v>64</v>
      </c>
      <c r="B49" s="17" t="s">
        <v>74</v>
      </c>
      <c r="C49" s="17"/>
      <c r="D49" s="17"/>
      <c r="E49" s="22"/>
      <c r="F49" s="17"/>
      <c r="G49" s="17"/>
    </row>
    <row r="50" spans="1:7" ht="19.600000000000001" customHeight="1" x14ac:dyDescent="0.2">
      <c r="A50" s="16" t="s">
        <v>75</v>
      </c>
      <c r="B50" s="17" t="s">
        <v>76</v>
      </c>
      <c r="C50" s="17"/>
      <c r="D50" s="17"/>
      <c r="E50" s="22"/>
      <c r="F50" s="17"/>
      <c r="G50" s="17"/>
    </row>
    <row r="51" spans="1:7" ht="19.600000000000001" customHeight="1" x14ac:dyDescent="0.2">
      <c r="A51" s="16" t="s">
        <v>75</v>
      </c>
      <c r="B51" s="17" t="s">
        <v>77</v>
      </c>
      <c r="C51" s="17"/>
      <c r="D51" s="17"/>
      <c r="E51" s="22"/>
      <c r="F51" s="17"/>
      <c r="G51" s="17"/>
    </row>
    <row r="52" spans="1:7" ht="19.600000000000001" customHeight="1" x14ac:dyDescent="0.2">
      <c r="A52" s="16" t="s">
        <v>75</v>
      </c>
      <c r="B52" s="17" t="s">
        <v>78</v>
      </c>
      <c r="C52" s="17"/>
      <c r="D52" s="17"/>
      <c r="E52" s="22"/>
      <c r="F52" s="17"/>
      <c r="G52" s="17"/>
    </row>
    <row r="53" spans="1:7" ht="19.600000000000001" customHeight="1" x14ac:dyDescent="0.2">
      <c r="A53" s="16" t="s">
        <v>75</v>
      </c>
      <c r="B53" s="17" t="s">
        <v>79</v>
      </c>
      <c r="C53" s="17"/>
      <c r="D53" s="17"/>
      <c r="E53" s="22"/>
      <c r="F53" s="17"/>
      <c r="G53" s="17"/>
    </row>
    <row r="54" spans="1:7" ht="19.600000000000001" customHeight="1" x14ac:dyDescent="0.2">
      <c r="A54" s="16" t="s">
        <v>75</v>
      </c>
      <c r="B54" s="17" t="s">
        <v>80</v>
      </c>
      <c r="C54" s="17"/>
      <c r="D54" s="17"/>
      <c r="E54" s="22"/>
      <c r="F54" s="17"/>
      <c r="G54" s="17"/>
    </row>
    <row r="55" spans="1:7" ht="19.600000000000001" customHeight="1" x14ac:dyDescent="0.2">
      <c r="A55" s="16" t="s">
        <v>75</v>
      </c>
      <c r="B55" s="17" t="s">
        <v>81</v>
      </c>
      <c r="C55" s="17"/>
      <c r="D55" s="17"/>
      <c r="E55" s="22"/>
      <c r="F55" s="17"/>
      <c r="G55" s="17"/>
    </row>
    <row r="56" spans="1:7" ht="19.600000000000001" customHeight="1" x14ac:dyDescent="0.2">
      <c r="A56" s="16" t="s">
        <v>75</v>
      </c>
      <c r="B56" s="17" t="s">
        <v>82</v>
      </c>
      <c r="C56" s="17"/>
      <c r="D56" s="17"/>
      <c r="E56" s="22"/>
      <c r="F56" s="17"/>
      <c r="G56" s="17"/>
    </row>
    <row r="57" spans="1:7" ht="38.85" x14ac:dyDescent="0.2">
      <c r="A57" s="16" t="s">
        <v>83</v>
      </c>
      <c r="B57" s="17" t="s">
        <v>84</v>
      </c>
      <c r="C57" s="17"/>
      <c r="D57" s="17"/>
      <c r="E57" s="22"/>
      <c r="F57" s="17"/>
      <c r="G57" s="17"/>
    </row>
    <row r="58" spans="1:7" ht="38.85" x14ac:dyDescent="0.2">
      <c r="A58" s="16" t="s">
        <v>83</v>
      </c>
      <c r="B58" s="17" t="s">
        <v>85</v>
      </c>
      <c r="C58" s="17"/>
      <c r="D58" s="17"/>
      <c r="E58" s="22"/>
      <c r="F58" s="17"/>
      <c r="G58" s="17"/>
    </row>
    <row r="59" spans="1:7" ht="42.6" x14ac:dyDescent="0.2">
      <c r="A59" s="16" t="s">
        <v>83</v>
      </c>
      <c r="B59" s="17" t="s">
        <v>86</v>
      </c>
      <c r="C59" s="17"/>
      <c r="D59" s="17"/>
      <c r="E59" s="22"/>
      <c r="F59" s="17"/>
      <c r="G59" s="17"/>
    </row>
    <row r="60" spans="1:7" ht="42.6" x14ac:dyDescent="0.2">
      <c r="A60" s="16" t="s">
        <v>83</v>
      </c>
      <c r="B60" s="17" t="s">
        <v>87</v>
      </c>
      <c r="C60" s="17"/>
      <c r="D60" s="17"/>
      <c r="E60" s="22"/>
      <c r="F60" s="17"/>
      <c r="G60" s="17"/>
    </row>
    <row r="61" spans="1:7" ht="38.85" x14ac:dyDescent="0.2">
      <c r="A61" s="16" t="s">
        <v>83</v>
      </c>
      <c r="B61" s="17" t="s">
        <v>88</v>
      </c>
      <c r="C61" s="17"/>
      <c r="D61" s="17"/>
      <c r="E61" s="22"/>
      <c r="F61" s="17"/>
      <c r="G61" s="17"/>
    </row>
    <row r="62" spans="1:7" ht="42.6" x14ac:dyDescent="0.2">
      <c r="A62" s="16" t="s">
        <v>83</v>
      </c>
      <c r="B62" s="17" t="s">
        <v>89</v>
      </c>
      <c r="C62" s="17"/>
      <c r="D62" s="17"/>
      <c r="E62" s="22"/>
      <c r="F62" s="17"/>
      <c r="G62" s="17"/>
    </row>
    <row r="63" spans="1:7" ht="19.600000000000001" customHeight="1" x14ac:dyDescent="0.2">
      <c r="A63" s="16" t="s">
        <v>90</v>
      </c>
      <c r="B63" s="17" t="s">
        <v>91</v>
      </c>
      <c r="C63" s="17"/>
      <c r="D63" s="17"/>
      <c r="E63" s="22"/>
      <c r="F63" s="17"/>
      <c r="G63" s="17"/>
    </row>
    <row r="64" spans="1:7" ht="19.600000000000001" customHeight="1" x14ac:dyDescent="0.2">
      <c r="A64" s="16" t="s">
        <v>90</v>
      </c>
      <c r="B64" s="17" t="s">
        <v>92</v>
      </c>
      <c r="C64" s="17"/>
      <c r="D64" s="17"/>
      <c r="E64" s="22"/>
      <c r="F64" s="17"/>
      <c r="G64" s="17"/>
    </row>
    <row r="65" spans="1:7" ht="19.600000000000001" customHeight="1" x14ac:dyDescent="0.2">
      <c r="A65" s="16" t="s">
        <v>90</v>
      </c>
      <c r="B65" s="17" t="s">
        <v>93</v>
      </c>
      <c r="C65" s="17"/>
      <c r="D65" s="17"/>
      <c r="E65" s="22"/>
      <c r="F65" s="17"/>
      <c r="G65" s="17"/>
    </row>
    <row r="66" spans="1:7" ht="19.600000000000001" customHeight="1" x14ac:dyDescent="0.2">
      <c r="A66" s="16" t="s">
        <v>90</v>
      </c>
      <c r="B66" s="17" t="s">
        <v>94</v>
      </c>
      <c r="C66" s="17"/>
      <c r="D66" s="17"/>
      <c r="E66" s="22"/>
      <c r="F66" s="17"/>
      <c r="G66" s="17"/>
    </row>
    <row r="67" spans="1:7" ht="19.600000000000001" customHeight="1" x14ac:dyDescent="0.2">
      <c r="A67" s="16" t="s">
        <v>90</v>
      </c>
      <c r="B67" s="17" t="s">
        <v>95</v>
      </c>
      <c r="C67" s="17"/>
      <c r="D67" s="17"/>
      <c r="E67" s="22"/>
      <c r="F67" s="17"/>
      <c r="G67" s="17"/>
    </row>
    <row r="68" spans="1:7" ht="19.600000000000001" customHeight="1" x14ac:dyDescent="0.2">
      <c r="A68" s="16" t="s">
        <v>90</v>
      </c>
      <c r="B68" s="17" t="s">
        <v>96</v>
      </c>
      <c r="C68" s="17"/>
      <c r="D68" s="17"/>
      <c r="E68" s="22"/>
      <c r="F68" s="17"/>
      <c r="G68" s="17"/>
    </row>
    <row r="69" spans="1:7" ht="19.600000000000001" customHeight="1" x14ac:dyDescent="0.2">
      <c r="A69" s="16" t="s">
        <v>97</v>
      </c>
      <c r="B69" s="17" t="s">
        <v>98</v>
      </c>
      <c r="C69" s="17"/>
      <c r="D69" s="17"/>
      <c r="E69" s="22"/>
      <c r="F69" s="17"/>
      <c r="G69" s="17"/>
    </row>
    <row r="70" spans="1:7" ht="19.600000000000001" customHeight="1" x14ac:dyDescent="0.2">
      <c r="A70" s="16" t="s">
        <v>97</v>
      </c>
      <c r="B70" s="17" t="s">
        <v>99</v>
      </c>
      <c r="C70" s="17"/>
      <c r="D70" s="17"/>
      <c r="E70" s="22"/>
      <c r="F70" s="17"/>
      <c r="G70" s="17"/>
    </row>
    <row r="71" spans="1:7" ht="19.600000000000001" customHeight="1" x14ac:dyDescent="0.2">
      <c r="A71" s="16" t="s">
        <v>97</v>
      </c>
      <c r="B71" s="17" t="s">
        <v>100</v>
      </c>
      <c r="C71" s="17"/>
      <c r="D71" s="17"/>
      <c r="E71" s="22"/>
      <c r="F71" s="17"/>
      <c r="G71" s="17"/>
    </row>
    <row r="72" spans="1:7" ht="19.600000000000001" customHeight="1" x14ac:dyDescent="0.2">
      <c r="A72" s="16" t="s">
        <v>97</v>
      </c>
      <c r="B72" s="17" t="s">
        <v>101</v>
      </c>
      <c r="C72" s="17"/>
      <c r="D72" s="17"/>
      <c r="E72" s="22"/>
      <c r="F72" s="17"/>
      <c r="G72" s="17"/>
    </row>
    <row r="73" spans="1:7" ht="19.600000000000001" customHeight="1" x14ac:dyDescent="0.2">
      <c r="A73" s="16" t="s">
        <v>97</v>
      </c>
      <c r="B73" s="17" t="s">
        <v>102</v>
      </c>
      <c r="C73" s="17"/>
      <c r="D73" s="17"/>
      <c r="E73" s="22"/>
      <c r="F73" s="17"/>
      <c r="G73" s="17"/>
    </row>
    <row r="74" spans="1:7" ht="19.600000000000001" customHeight="1" x14ac:dyDescent="0.2">
      <c r="A74" s="16" t="s">
        <v>97</v>
      </c>
      <c r="B74" s="17" t="s">
        <v>103</v>
      </c>
      <c r="C74" s="17"/>
      <c r="D74" s="17"/>
      <c r="E74" s="22"/>
      <c r="F74" s="17"/>
      <c r="G74" s="17"/>
    </row>
    <row r="75" spans="1:7" ht="19.600000000000001" customHeight="1" x14ac:dyDescent="0.2">
      <c r="A75" s="16" t="s">
        <v>104</v>
      </c>
      <c r="B75" s="17" t="s">
        <v>105</v>
      </c>
      <c r="C75" s="17"/>
      <c r="D75" s="17"/>
      <c r="E75" s="22"/>
      <c r="F75" s="17"/>
      <c r="G75" s="17"/>
    </row>
    <row r="76" spans="1:7" ht="19.600000000000001" customHeight="1" x14ac:dyDescent="0.2">
      <c r="A76" s="16" t="s">
        <v>104</v>
      </c>
      <c r="B76" s="17" t="s">
        <v>106</v>
      </c>
      <c r="C76" s="17"/>
      <c r="D76" s="17"/>
      <c r="E76" s="22"/>
      <c r="F76" s="17"/>
      <c r="G76" s="17"/>
    </row>
    <row r="77" spans="1:7" ht="19.600000000000001" customHeight="1" x14ac:dyDescent="0.2">
      <c r="A77" s="16" t="s">
        <v>104</v>
      </c>
      <c r="B77" s="17" t="s">
        <v>107</v>
      </c>
      <c r="C77" s="17"/>
      <c r="D77" s="17"/>
      <c r="E77" s="22"/>
      <c r="F77" s="17"/>
      <c r="G77" s="17"/>
    </row>
    <row r="78" spans="1:7" ht="19.600000000000001" customHeight="1" x14ac:dyDescent="0.2">
      <c r="A78" s="16" t="s">
        <v>104</v>
      </c>
      <c r="B78" s="17" t="s">
        <v>108</v>
      </c>
      <c r="C78" s="17"/>
      <c r="D78" s="17"/>
      <c r="E78" s="22"/>
      <c r="F78" s="17"/>
      <c r="G78" s="17"/>
    </row>
    <row r="79" spans="1:7" ht="19.600000000000001" customHeight="1" x14ac:dyDescent="0.2">
      <c r="A79" s="16" t="s">
        <v>104</v>
      </c>
      <c r="B79" s="17" t="s">
        <v>109</v>
      </c>
      <c r="C79" s="17"/>
      <c r="D79" s="17"/>
      <c r="E79" s="22"/>
      <c r="F79" s="17"/>
      <c r="G79" s="17"/>
    </row>
    <row r="80" spans="1:7" ht="19.600000000000001" customHeight="1" x14ac:dyDescent="0.2">
      <c r="A80" s="16" t="s">
        <v>104</v>
      </c>
      <c r="B80" s="17" t="s">
        <v>110</v>
      </c>
      <c r="C80" s="17"/>
      <c r="D80" s="17"/>
      <c r="E80" s="22"/>
      <c r="F80" s="17"/>
      <c r="G80" s="17"/>
    </row>
    <row r="81" spans="1:7" ht="19.600000000000001" customHeight="1" x14ac:dyDescent="0.2"/>
    <row r="82" spans="1:7" ht="19.600000000000001" customHeight="1" x14ac:dyDescent="0.2">
      <c r="A82" s="23" t="s">
        <v>111</v>
      </c>
      <c r="B82" s="23"/>
      <c r="C82" s="23"/>
      <c r="D82" s="23"/>
      <c r="E82" s="23"/>
      <c r="F82" s="23"/>
      <c r="G82" s="23"/>
    </row>
    <row r="83" spans="1:7" ht="19.600000000000001" customHeight="1" x14ac:dyDescent="0.2"/>
    <row r="84" spans="1:7" ht="19.600000000000001" customHeight="1" x14ac:dyDescent="0.2"/>
    <row r="85" spans="1:7" ht="19.600000000000001" customHeight="1" x14ac:dyDescent="0.2"/>
    <row r="86" spans="1:7" ht="19.600000000000001" customHeight="1" x14ac:dyDescent="0.2"/>
    <row r="87" spans="1:7" ht="19.600000000000001" customHeight="1" x14ac:dyDescent="0.2"/>
    <row r="88" spans="1:7" ht="19.600000000000001" customHeight="1" x14ac:dyDescent="0.2"/>
    <row r="89" spans="1:7" ht="19.600000000000001" customHeight="1" x14ac:dyDescent="0.2"/>
    <row r="90" spans="1:7" ht="19.600000000000001" customHeight="1" x14ac:dyDescent="0.2"/>
    <row r="91" spans="1:7" ht="19.600000000000001" customHeight="1" x14ac:dyDescent="0.2"/>
    <row r="92" spans="1:7" ht="19.600000000000001" customHeight="1" x14ac:dyDescent="0.2"/>
    <row r="93" spans="1:7" ht="19.600000000000001" customHeight="1" x14ac:dyDescent="0.2"/>
    <row r="94" spans="1:7" ht="19.600000000000001" customHeight="1" x14ac:dyDescent="0.2"/>
    <row r="95" spans="1:7" ht="19.600000000000001" customHeight="1" x14ac:dyDescent="0.2"/>
    <row r="96" spans="1:7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  <row r="120" s="5" customFormat="1" ht="19.600000000000001" customHeight="1" x14ac:dyDescent="0.2"/>
    <row r="121" s="5" customFormat="1" ht="19.600000000000001" customHeight="1" x14ac:dyDescent="0.2"/>
    <row r="122" s="5" customFormat="1" ht="19.600000000000001" customHeight="1" x14ac:dyDescent="0.2"/>
    <row r="123" s="5" customFormat="1" ht="19.600000000000001" customHeight="1" x14ac:dyDescent="0.2"/>
    <row r="124" s="5" customFormat="1" ht="19.600000000000001" customHeight="1" x14ac:dyDescent="0.2"/>
    <row r="125" s="5" customFormat="1" ht="19.600000000000001" customHeight="1" x14ac:dyDescent="0.2"/>
    <row r="126" s="5" customFormat="1" ht="19.600000000000001" customHeight="1" x14ac:dyDescent="0.2"/>
    <row r="127" s="5" customFormat="1" ht="19.600000000000001" customHeight="1" x14ac:dyDescent="0.2"/>
    <row r="128" s="5" customFormat="1" ht="19.600000000000001" customHeight="1" x14ac:dyDescent="0.2"/>
    <row r="129" s="5" customFormat="1" ht="19.600000000000001" customHeight="1" x14ac:dyDescent="0.2"/>
    <row r="130" s="5" customFormat="1" ht="19.600000000000001" customHeight="1" x14ac:dyDescent="0.2"/>
    <row r="131" s="5" customFormat="1" ht="19.600000000000001" customHeight="1" x14ac:dyDescent="0.2"/>
    <row r="132" s="5" customFormat="1" ht="19.600000000000001" customHeight="1" x14ac:dyDescent="0.2"/>
    <row r="133" s="5" customFormat="1" ht="19.600000000000001" customHeight="1" x14ac:dyDescent="0.2"/>
    <row r="134" s="5" customFormat="1" ht="19.600000000000001" customHeight="1" x14ac:dyDescent="0.2"/>
    <row r="135" s="5" customFormat="1" ht="19.600000000000001" customHeight="1" x14ac:dyDescent="0.2"/>
    <row r="136" s="5" customFormat="1" ht="19.600000000000001" customHeight="1" x14ac:dyDescent="0.2"/>
    <row r="137" s="5" customFormat="1" ht="19.600000000000001" customHeight="1" x14ac:dyDescent="0.2"/>
    <row r="138" s="5" customFormat="1" ht="19.600000000000001" customHeight="1" x14ac:dyDescent="0.2"/>
    <row r="139" s="5" customFormat="1" ht="19.600000000000001" customHeight="1" x14ac:dyDescent="0.2"/>
    <row r="140" s="5" customFormat="1" ht="19.600000000000001" customHeight="1" x14ac:dyDescent="0.2"/>
    <row r="141" s="5" customFormat="1" ht="19.600000000000001" customHeight="1" x14ac:dyDescent="0.2"/>
    <row r="142" s="5" customFormat="1" ht="19.600000000000001" customHeight="1" x14ac:dyDescent="0.2"/>
    <row r="143" s="5" customFormat="1" ht="19.600000000000001" customHeight="1" x14ac:dyDescent="0.2"/>
    <row r="144" s="5" customFormat="1" ht="19.600000000000001" customHeight="1" x14ac:dyDescent="0.2"/>
    <row r="145" s="5" customFormat="1" ht="19.600000000000001" customHeight="1" x14ac:dyDescent="0.2"/>
    <row r="146" s="5" customFormat="1" ht="19.600000000000001" customHeight="1" x14ac:dyDescent="0.2"/>
    <row r="147" s="5" customFormat="1" ht="19.600000000000001" customHeight="1" x14ac:dyDescent="0.2"/>
    <row r="148" s="5" customFormat="1" ht="19.600000000000001" customHeight="1" x14ac:dyDescent="0.2"/>
    <row r="149" s="5" customFormat="1" ht="19.600000000000001" customHeight="1" x14ac:dyDescent="0.2"/>
    <row r="150" s="5" customFormat="1" ht="19.600000000000001" customHeight="1" x14ac:dyDescent="0.2"/>
    <row r="151" s="5" customFormat="1" ht="19.600000000000001" customHeight="1" x14ac:dyDescent="0.2"/>
    <row r="152" s="5" customFormat="1" ht="19.600000000000001" customHeight="1" x14ac:dyDescent="0.2"/>
    <row r="153" s="5" customFormat="1" ht="19.600000000000001" customHeight="1" x14ac:dyDescent="0.2"/>
    <row r="154" s="5" customFormat="1" ht="19.600000000000001" customHeight="1" x14ac:dyDescent="0.2"/>
    <row r="155" s="5" customFormat="1" ht="19.600000000000001" customHeight="1" x14ac:dyDescent="0.2"/>
    <row r="156" s="5" customFormat="1" ht="19.600000000000001" customHeight="1" x14ac:dyDescent="0.2"/>
    <row r="157" s="5" customFormat="1" ht="19.600000000000001" customHeight="1" x14ac:dyDescent="0.2"/>
    <row r="158" s="5" customFormat="1" ht="19.600000000000001" customHeight="1" x14ac:dyDescent="0.2"/>
    <row r="159" s="5" customFormat="1" ht="19.600000000000001" customHeight="1" x14ac:dyDescent="0.2"/>
    <row r="160" s="5" customFormat="1" ht="19.600000000000001" customHeight="1" x14ac:dyDescent="0.2"/>
    <row r="161" s="5" customFormat="1" ht="19.600000000000001" customHeight="1" x14ac:dyDescent="0.2"/>
    <row r="162" s="5" customFormat="1" ht="19.600000000000001" customHeight="1" x14ac:dyDescent="0.2"/>
    <row r="163" s="5" customFormat="1" ht="19.600000000000001" customHeight="1" x14ac:dyDescent="0.2"/>
    <row r="164" s="5" customFormat="1" ht="19.600000000000001" customHeight="1" x14ac:dyDescent="0.2"/>
    <row r="165" s="5" customFormat="1" ht="19.600000000000001" customHeight="1" x14ac:dyDescent="0.2"/>
    <row r="166" s="5" customFormat="1" ht="19.600000000000001" customHeight="1" x14ac:dyDescent="0.2"/>
    <row r="167" s="5" customFormat="1" ht="19.600000000000001" customHeight="1" x14ac:dyDescent="0.2"/>
    <row r="168" s="5" customFormat="1" ht="19.600000000000001" customHeight="1" x14ac:dyDescent="0.2"/>
    <row r="169" s="5" customFormat="1" ht="19.600000000000001" customHeight="1" x14ac:dyDescent="0.2"/>
    <row r="170" s="5" customFormat="1" ht="19.600000000000001" customHeight="1" x14ac:dyDescent="0.2"/>
    <row r="171" s="5" customFormat="1" ht="19.600000000000001" customHeight="1" x14ac:dyDescent="0.2"/>
    <row r="172" s="5" customFormat="1" ht="19.600000000000001" customHeight="1" x14ac:dyDescent="0.2"/>
    <row r="173" s="5" customFormat="1" ht="19.600000000000001" customHeight="1" x14ac:dyDescent="0.2"/>
    <row r="174" s="5" customFormat="1" ht="19.600000000000001" customHeight="1" x14ac:dyDescent="0.2"/>
    <row r="175" s="5" customFormat="1" ht="19.600000000000001" customHeight="1" x14ac:dyDescent="0.2"/>
    <row r="176" s="5" customFormat="1" ht="19.600000000000001" customHeight="1" x14ac:dyDescent="0.2"/>
    <row r="177" s="5" customFormat="1" ht="19.600000000000001" customHeight="1" x14ac:dyDescent="0.2"/>
    <row r="178" s="5" customFormat="1" ht="19.600000000000001" customHeight="1" x14ac:dyDescent="0.2"/>
    <row r="179" s="5" customFormat="1" ht="19.600000000000001" customHeight="1" x14ac:dyDescent="0.2"/>
    <row r="180" s="5" customFormat="1" ht="19.600000000000001" customHeight="1" x14ac:dyDescent="0.2"/>
    <row r="181" s="5" customFormat="1" ht="19.600000000000001" customHeight="1" x14ac:dyDescent="0.2"/>
    <row r="182" s="5" customFormat="1" ht="19.600000000000001" customHeight="1" x14ac:dyDescent="0.2"/>
    <row r="183" s="5" customFormat="1" ht="19.600000000000001" customHeight="1" x14ac:dyDescent="0.2"/>
    <row r="184" s="5" customFormat="1" ht="19.600000000000001" customHeight="1" x14ac:dyDescent="0.2"/>
    <row r="185" s="5" customFormat="1" ht="19.600000000000001" customHeight="1" x14ac:dyDescent="0.2"/>
    <row r="186" s="5" customFormat="1" ht="19.600000000000001" customHeight="1" x14ac:dyDescent="0.2"/>
    <row r="187" s="5" customFormat="1" ht="19.600000000000001" customHeight="1" x14ac:dyDescent="0.2"/>
    <row r="188" s="5" customFormat="1" ht="19.600000000000001" customHeight="1" x14ac:dyDescent="0.2"/>
    <row r="189" s="5" customFormat="1" ht="19.600000000000001" customHeight="1" x14ac:dyDescent="0.2"/>
    <row r="190" s="5" customFormat="1" ht="19.600000000000001" customHeight="1" x14ac:dyDescent="0.2"/>
    <row r="191" s="5" customFormat="1" ht="19.600000000000001" customHeight="1" x14ac:dyDescent="0.2"/>
    <row r="192" s="5" customFormat="1" ht="19.600000000000001" customHeight="1" x14ac:dyDescent="0.2"/>
    <row r="193" s="5" customFormat="1" ht="19.600000000000001" customHeight="1" x14ac:dyDescent="0.2"/>
    <row r="194" s="5" customFormat="1" ht="19.600000000000001" customHeight="1" x14ac:dyDescent="0.2"/>
    <row r="195" s="5" customFormat="1" ht="19.600000000000001" customHeight="1" x14ac:dyDescent="0.2"/>
    <row r="196" s="5" customFormat="1" ht="19.600000000000001" customHeight="1" x14ac:dyDescent="0.2"/>
    <row r="197" s="5" customFormat="1" ht="19.600000000000001" customHeight="1" x14ac:dyDescent="0.2"/>
    <row r="198" s="5" customFormat="1" ht="19.600000000000001" customHeight="1" x14ac:dyDescent="0.2"/>
    <row r="199" s="5" customFormat="1" ht="19.600000000000001" customHeight="1" x14ac:dyDescent="0.2"/>
    <row r="200" s="5" customFormat="1" ht="19.600000000000001" customHeight="1" x14ac:dyDescent="0.2"/>
    <row r="201" s="5" customFormat="1" ht="19.600000000000001" customHeight="1" x14ac:dyDescent="0.2"/>
    <row r="202" s="5" customFormat="1" ht="19.600000000000001" customHeight="1" x14ac:dyDescent="0.2"/>
    <row r="203" s="5" customFormat="1" ht="19.600000000000001" customHeight="1" x14ac:dyDescent="0.2"/>
    <row r="204" s="5" customFormat="1" ht="19.600000000000001" customHeight="1" x14ac:dyDescent="0.2"/>
    <row r="205" s="5" customFormat="1" ht="19.600000000000001" customHeight="1" x14ac:dyDescent="0.2"/>
    <row r="206" s="5" customFormat="1" ht="19.600000000000001" customHeight="1" x14ac:dyDescent="0.2"/>
    <row r="207" s="5" customFormat="1" ht="19.600000000000001" customHeight="1" x14ac:dyDescent="0.2"/>
    <row r="208" s="5" customFormat="1" ht="19.600000000000001" customHeight="1" x14ac:dyDescent="0.2"/>
    <row r="209" s="5" customFormat="1" ht="19.600000000000001" customHeight="1" x14ac:dyDescent="0.2"/>
    <row r="210" s="5" customFormat="1" ht="19.600000000000001" customHeight="1" x14ac:dyDescent="0.2"/>
    <row r="211" s="5" customFormat="1" ht="19.600000000000001" customHeight="1" x14ac:dyDescent="0.2"/>
    <row r="212" s="5" customFormat="1" ht="19.600000000000001" customHeight="1" x14ac:dyDescent="0.2"/>
    <row r="213" s="5" customFormat="1" ht="19.600000000000001" customHeight="1" x14ac:dyDescent="0.2"/>
    <row r="214" s="5" customFormat="1" ht="19.600000000000001" customHeight="1" x14ac:dyDescent="0.2"/>
    <row r="215" s="5" customFormat="1" ht="19.600000000000001" customHeight="1" x14ac:dyDescent="0.2"/>
    <row r="216" s="5" customFormat="1" ht="19.600000000000001" customHeight="1" x14ac:dyDescent="0.2"/>
    <row r="217" s="5" customFormat="1" ht="19.600000000000001" customHeight="1" x14ac:dyDescent="0.2"/>
    <row r="218" s="5" customFormat="1" ht="19.600000000000001" customHeight="1" x14ac:dyDescent="0.2"/>
    <row r="219" s="5" customFormat="1" ht="19.600000000000001" customHeight="1" x14ac:dyDescent="0.2"/>
    <row r="220" s="5" customFormat="1" ht="19.600000000000001" customHeight="1" x14ac:dyDescent="0.2"/>
    <row r="221" s="5" customFormat="1" ht="19.600000000000001" customHeight="1" x14ac:dyDescent="0.2"/>
    <row r="222" s="5" customFormat="1" ht="19.600000000000001" customHeight="1" x14ac:dyDescent="0.2"/>
    <row r="223" s="5" customFormat="1" ht="19.600000000000001" customHeight="1" x14ac:dyDescent="0.2"/>
    <row r="224" s="5" customFormat="1" ht="19.600000000000001" customHeight="1" x14ac:dyDescent="0.2"/>
    <row r="225" s="5" customFormat="1" ht="19.600000000000001" customHeight="1" x14ac:dyDescent="0.2"/>
    <row r="226" s="5" customFormat="1" ht="19.600000000000001" customHeight="1" x14ac:dyDescent="0.2"/>
    <row r="227" s="5" customFormat="1" ht="19.600000000000001" customHeight="1" x14ac:dyDescent="0.2"/>
    <row r="228" s="5" customFormat="1" ht="19.600000000000001" customHeight="1" x14ac:dyDescent="0.2"/>
    <row r="229" s="5" customFormat="1" ht="19.600000000000001" customHeight="1" x14ac:dyDescent="0.2"/>
    <row r="230" s="5" customFormat="1" ht="19.600000000000001" customHeight="1" x14ac:dyDescent="0.2"/>
    <row r="231" s="5" customFormat="1" ht="19.600000000000001" customHeight="1" x14ac:dyDescent="0.2"/>
    <row r="232" s="5" customFormat="1" ht="19.600000000000001" customHeight="1" x14ac:dyDescent="0.2"/>
    <row r="233" s="5" customFormat="1" ht="19.600000000000001" customHeight="1" x14ac:dyDescent="0.2"/>
    <row r="234" s="5" customFormat="1" ht="19.600000000000001" customHeight="1" x14ac:dyDescent="0.2"/>
    <row r="235" s="5" customFormat="1" ht="19.600000000000001" customHeight="1" x14ac:dyDescent="0.2"/>
    <row r="236" s="5" customFormat="1" ht="19.600000000000001" customHeight="1" x14ac:dyDescent="0.2"/>
    <row r="237" s="5" customFormat="1" ht="19.600000000000001" customHeight="1" x14ac:dyDescent="0.2"/>
    <row r="238" s="5" customFormat="1" ht="19.600000000000001" customHeight="1" x14ac:dyDescent="0.2"/>
    <row r="239" s="5" customFormat="1" ht="19.600000000000001" customHeight="1" x14ac:dyDescent="0.2"/>
    <row r="240" s="5" customFormat="1" ht="19.600000000000001" customHeight="1" x14ac:dyDescent="0.2"/>
    <row r="241" s="5" customFormat="1" ht="19.600000000000001" customHeight="1" x14ac:dyDescent="0.2"/>
    <row r="242" s="5" customFormat="1" ht="19.600000000000001" customHeight="1" x14ac:dyDescent="0.2"/>
    <row r="243" s="5" customFormat="1" ht="19.600000000000001" customHeight="1" x14ac:dyDescent="0.2"/>
    <row r="244" s="5" customFormat="1" ht="19.600000000000001" customHeight="1" x14ac:dyDescent="0.2"/>
    <row r="245" s="5" customFormat="1" ht="19.600000000000001" customHeight="1" x14ac:dyDescent="0.2"/>
    <row r="246" s="5" customFormat="1" ht="19.600000000000001" customHeight="1" x14ac:dyDescent="0.2"/>
    <row r="247" s="5" customFormat="1" ht="19.600000000000001" customHeight="1" x14ac:dyDescent="0.2"/>
    <row r="248" s="5" customFormat="1" ht="19.600000000000001" customHeight="1" x14ac:dyDescent="0.2"/>
    <row r="249" s="5" customFormat="1" ht="19.600000000000001" customHeight="1" x14ac:dyDescent="0.2"/>
  </sheetData>
  <mergeCells count="4">
    <mergeCell ref="A1:G2"/>
    <mergeCell ref="A3:G3"/>
    <mergeCell ref="F5:G6"/>
    <mergeCell ref="A82:G82"/>
  </mergeCells>
  <conditionalFormatting sqref="C11:C80">
    <cfRule type="expression" dxfId="9" priority="2">
      <formula>EXACT(C11,"Não iniciado")</formula>
    </cfRule>
    <cfRule type="expression" dxfId="8" priority="3">
      <formula>EXACT(C11,"Em curso")</formula>
    </cfRule>
    <cfRule type="expression" dxfId="7" priority="4">
      <formula>EXACT(C11,"Implementado")</formula>
    </cfRule>
    <cfRule type="expression" dxfId="6" priority="5">
      <formula>EXACT(C11,"Revisto")</formula>
    </cfRule>
    <cfRule type="expression" dxfId="5" priority="6">
      <formula>EXACT(C11,"Necessita melhoria")</formula>
    </cfRule>
  </conditionalFormatting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="Escolha um valor da lista" prompt="Selecione um estado" xr:uid="{00000000-0002-0000-0100-000000000000}">
          <x14:formula1>
            <xm:f>Lists!$A$2:$A$6</xm:f>
          </x14:formula1>
          <x14:formula2>
            <xm:f>0</xm:f>
          </x14:formula2>
          <xm:sqref>C11:C80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9"/>
  <sheetViews>
    <sheetView showGridLines="0" zoomScaleNormal="100" workbookViewId="0">
      <selection activeCell="C11" sqref="C11"/>
    </sheetView>
  </sheetViews>
  <sheetFormatPr defaultColWidth="8.6640625" defaultRowHeight="15.05" customHeight="1" x14ac:dyDescent="0.2"/>
  <cols>
    <col min="1" max="1" width="28" style="5" customWidth="1"/>
    <col min="2" max="2" width="70" style="5" customWidth="1"/>
    <col min="3" max="3" width="20" style="5" customWidth="1"/>
    <col min="4" max="4" width="22" style="5" customWidth="1"/>
    <col min="5" max="5" width="16" style="5" customWidth="1"/>
    <col min="6" max="7" width="28" style="5" customWidth="1"/>
    <col min="8" max="9" width="16" style="5" hidden="1" customWidth="1"/>
    <col min="10" max="16384" width="8.6640625" style="5"/>
  </cols>
  <sheetData>
    <row r="1" spans="1:9" ht="23.95" customHeight="1" x14ac:dyDescent="0.2">
      <c r="A1" s="1" t="s">
        <v>112</v>
      </c>
      <c r="B1" s="1"/>
      <c r="C1" s="1"/>
      <c r="D1" s="1"/>
      <c r="E1" s="1"/>
      <c r="F1" s="1"/>
      <c r="G1" s="1"/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113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114</v>
      </c>
      <c r="B5" s="9" t="s">
        <v>115</v>
      </c>
      <c r="C5" s="10" t="s">
        <v>116</v>
      </c>
      <c r="D5" s="11" t="s">
        <v>117</v>
      </c>
      <c r="E5" s="12" t="s">
        <v>118</v>
      </c>
      <c r="F5" s="3" t="s">
        <v>119</v>
      </c>
      <c r="G5" s="3"/>
      <c r="H5" s="5" t="s">
        <v>20</v>
      </c>
      <c r="I5" s="5" t="s">
        <v>21</v>
      </c>
    </row>
    <row r="6" spans="1:9" ht="19.600000000000001" customHeight="1" x14ac:dyDescent="0.2">
      <c r="A6" s="13">
        <f>COUNTA(B11:B80)</f>
        <v>70</v>
      </c>
      <c r="B6" s="13">
        <f>COUNTIF(C11:C80,"Implemented")</f>
        <v>0</v>
      </c>
      <c r="C6" s="13">
        <f>COUNTIF(C11:C80,"In progress")</f>
        <v>0</v>
      </c>
      <c r="D6" s="13">
        <f>COUNTIF(C11:C80,"Not started")</f>
        <v>0</v>
      </c>
      <c r="E6" s="15">
        <f>IFERROR(B6/A6,0)</f>
        <v>0</v>
      </c>
      <c r="F6" s="3"/>
      <c r="G6" s="3"/>
      <c r="H6" s="20" t="s">
        <v>117</v>
      </c>
      <c r="I6" s="21">
        <f>COUNTIF(C11:C80,H6)</f>
        <v>0</v>
      </c>
    </row>
    <row r="7" spans="1:9" ht="19.600000000000001" customHeight="1" x14ac:dyDescent="0.2">
      <c r="H7" s="20" t="s">
        <v>116</v>
      </c>
      <c r="I7" s="21">
        <f>COUNTIF(C11:C80,H7)</f>
        <v>0</v>
      </c>
    </row>
    <row r="8" spans="1:9" ht="19.600000000000001" customHeight="1" x14ac:dyDescent="0.2">
      <c r="H8" s="20" t="s">
        <v>115</v>
      </c>
      <c r="I8" s="21">
        <f>COUNTIF(C11:C80,H8)</f>
        <v>0</v>
      </c>
    </row>
    <row r="9" spans="1:9" ht="19.600000000000001" customHeight="1" x14ac:dyDescent="0.2">
      <c r="H9" s="20" t="s">
        <v>120</v>
      </c>
      <c r="I9" s="21">
        <f>COUNTIF(C11:C80,H9)</f>
        <v>0</v>
      </c>
    </row>
    <row r="10" spans="1:9" ht="19.600000000000001" customHeight="1" x14ac:dyDescent="0.2">
      <c r="A10" s="4" t="s">
        <v>121</v>
      </c>
      <c r="B10" s="4" t="s">
        <v>122</v>
      </c>
      <c r="C10" s="4" t="s">
        <v>20</v>
      </c>
      <c r="D10" s="4" t="s">
        <v>123</v>
      </c>
      <c r="E10" s="4" t="s">
        <v>124</v>
      </c>
      <c r="F10" s="4" t="s">
        <v>125</v>
      </c>
      <c r="G10" s="4" t="s">
        <v>126</v>
      </c>
      <c r="H10" s="20" t="s">
        <v>127</v>
      </c>
      <c r="I10" s="21">
        <f>COUNTIF(C11:C80,H10)</f>
        <v>0</v>
      </c>
    </row>
    <row r="11" spans="1:9" ht="19.600000000000001" customHeight="1" x14ac:dyDescent="0.2">
      <c r="A11" s="16" t="s">
        <v>128</v>
      </c>
      <c r="B11" s="17" t="s">
        <v>129</v>
      </c>
      <c r="C11" s="17"/>
      <c r="D11" s="17"/>
      <c r="E11" s="22"/>
      <c r="F11" s="17"/>
      <c r="G11" s="17"/>
    </row>
    <row r="12" spans="1:9" ht="19.600000000000001" customHeight="1" x14ac:dyDescent="0.2">
      <c r="A12" s="16" t="s">
        <v>128</v>
      </c>
      <c r="B12" s="17" t="s">
        <v>130</v>
      </c>
      <c r="C12" s="17"/>
      <c r="D12" s="17"/>
      <c r="E12" s="22"/>
      <c r="F12" s="17"/>
      <c r="G12" s="17"/>
    </row>
    <row r="13" spans="1:9" ht="19.600000000000001" customHeight="1" x14ac:dyDescent="0.2">
      <c r="A13" s="16" t="s">
        <v>128</v>
      </c>
      <c r="B13" s="17" t="s">
        <v>131</v>
      </c>
      <c r="C13" s="17"/>
      <c r="D13" s="17"/>
      <c r="E13" s="22"/>
      <c r="F13" s="17"/>
      <c r="G13" s="17"/>
    </row>
    <row r="14" spans="1:9" ht="19.600000000000001" customHeight="1" x14ac:dyDescent="0.2">
      <c r="A14" s="16" t="s">
        <v>128</v>
      </c>
      <c r="B14" s="17" t="s">
        <v>132</v>
      </c>
      <c r="C14" s="17"/>
      <c r="D14" s="17"/>
      <c r="E14" s="22"/>
      <c r="F14" s="17"/>
      <c r="G14" s="17"/>
    </row>
    <row r="15" spans="1:9" ht="19.600000000000001" customHeight="1" x14ac:dyDescent="0.2">
      <c r="A15" s="16" t="s">
        <v>128</v>
      </c>
      <c r="B15" s="17" t="s">
        <v>133</v>
      </c>
      <c r="C15" s="17"/>
      <c r="D15" s="17"/>
      <c r="E15" s="22"/>
      <c r="F15" s="17"/>
      <c r="G15" s="17"/>
    </row>
    <row r="16" spans="1:9" ht="19.600000000000001" customHeight="1" x14ac:dyDescent="0.2">
      <c r="A16" s="16" t="s">
        <v>128</v>
      </c>
      <c r="B16" s="17" t="s">
        <v>134</v>
      </c>
      <c r="C16" s="17"/>
      <c r="D16" s="17"/>
      <c r="E16" s="22"/>
      <c r="F16" s="17"/>
      <c r="G16" s="17"/>
    </row>
    <row r="17" spans="1:7" ht="19.600000000000001" customHeight="1" x14ac:dyDescent="0.2">
      <c r="A17" s="16" t="s">
        <v>135</v>
      </c>
      <c r="B17" s="17" t="s">
        <v>136</v>
      </c>
      <c r="C17" s="17"/>
      <c r="D17" s="17"/>
      <c r="E17" s="22"/>
      <c r="F17" s="17"/>
      <c r="G17" s="17"/>
    </row>
    <row r="18" spans="1:7" ht="19.600000000000001" customHeight="1" x14ac:dyDescent="0.2">
      <c r="A18" s="16" t="s">
        <v>135</v>
      </c>
      <c r="B18" s="17" t="s">
        <v>137</v>
      </c>
      <c r="C18" s="17"/>
      <c r="D18" s="17"/>
      <c r="E18" s="22"/>
      <c r="F18" s="17"/>
      <c r="G18" s="17"/>
    </row>
    <row r="19" spans="1:7" ht="19.600000000000001" customHeight="1" x14ac:dyDescent="0.2">
      <c r="A19" s="16" t="s">
        <v>135</v>
      </c>
      <c r="B19" s="17" t="s">
        <v>138</v>
      </c>
      <c r="C19" s="17"/>
      <c r="D19" s="17"/>
      <c r="E19" s="22"/>
      <c r="F19" s="17"/>
      <c r="G19" s="17"/>
    </row>
    <row r="20" spans="1:7" ht="19.600000000000001" customHeight="1" x14ac:dyDescent="0.2">
      <c r="A20" s="16" t="s">
        <v>135</v>
      </c>
      <c r="B20" s="17" t="s">
        <v>139</v>
      </c>
      <c r="C20" s="17"/>
      <c r="D20" s="17"/>
      <c r="E20" s="22"/>
      <c r="F20" s="17"/>
      <c r="G20" s="17"/>
    </row>
    <row r="21" spans="1:7" ht="19.600000000000001" customHeight="1" x14ac:dyDescent="0.2">
      <c r="A21" s="16" t="s">
        <v>135</v>
      </c>
      <c r="B21" s="17" t="s">
        <v>140</v>
      </c>
      <c r="C21" s="17"/>
      <c r="D21" s="17"/>
      <c r="E21" s="22"/>
      <c r="F21" s="17"/>
      <c r="G21" s="17"/>
    </row>
    <row r="22" spans="1:7" ht="19.600000000000001" customHeight="1" x14ac:dyDescent="0.2">
      <c r="A22" s="16" t="s">
        <v>135</v>
      </c>
      <c r="B22" s="17" t="s">
        <v>141</v>
      </c>
      <c r="C22" s="17"/>
      <c r="D22" s="17"/>
      <c r="E22" s="22"/>
      <c r="F22" s="17"/>
      <c r="G22" s="17"/>
    </row>
    <row r="23" spans="1:7" ht="19.600000000000001" customHeight="1" x14ac:dyDescent="0.2">
      <c r="A23" s="16" t="s">
        <v>142</v>
      </c>
      <c r="B23" s="17" t="s">
        <v>143</v>
      </c>
      <c r="C23" s="17"/>
      <c r="D23" s="17"/>
      <c r="E23" s="22"/>
      <c r="F23" s="17"/>
      <c r="G23" s="17"/>
    </row>
    <row r="24" spans="1:7" ht="19.600000000000001" customHeight="1" x14ac:dyDescent="0.2">
      <c r="A24" s="16" t="s">
        <v>142</v>
      </c>
      <c r="B24" s="17" t="s">
        <v>144</v>
      </c>
      <c r="C24" s="17"/>
      <c r="D24" s="17"/>
      <c r="E24" s="22"/>
      <c r="F24" s="17"/>
      <c r="G24" s="17"/>
    </row>
    <row r="25" spans="1:7" ht="19.600000000000001" customHeight="1" x14ac:dyDescent="0.2">
      <c r="A25" s="16" t="s">
        <v>142</v>
      </c>
      <c r="B25" s="17" t="s">
        <v>145</v>
      </c>
      <c r="C25" s="17"/>
      <c r="D25" s="17"/>
      <c r="E25" s="22"/>
      <c r="F25" s="17"/>
      <c r="G25" s="17"/>
    </row>
    <row r="26" spans="1:7" ht="19.600000000000001" customHeight="1" x14ac:dyDescent="0.2">
      <c r="A26" s="16" t="s">
        <v>142</v>
      </c>
      <c r="B26" s="17" t="s">
        <v>146</v>
      </c>
      <c r="C26" s="17"/>
      <c r="D26" s="17"/>
      <c r="E26" s="22"/>
      <c r="F26" s="17"/>
      <c r="G26" s="17"/>
    </row>
    <row r="27" spans="1:7" ht="19.600000000000001" customHeight="1" x14ac:dyDescent="0.2">
      <c r="A27" s="16" t="s">
        <v>142</v>
      </c>
      <c r="B27" s="17" t="s">
        <v>147</v>
      </c>
      <c r="C27" s="17"/>
      <c r="D27" s="17"/>
      <c r="E27" s="22"/>
      <c r="F27" s="17"/>
      <c r="G27" s="17"/>
    </row>
    <row r="28" spans="1:7" ht="19.600000000000001" customHeight="1" x14ac:dyDescent="0.2">
      <c r="A28" s="16" t="s">
        <v>142</v>
      </c>
      <c r="B28" s="17" t="s">
        <v>148</v>
      </c>
      <c r="C28" s="17"/>
      <c r="D28" s="17"/>
      <c r="E28" s="22"/>
      <c r="F28" s="17"/>
      <c r="G28" s="17"/>
    </row>
    <row r="29" spans="1:7" ht="19.600000000000001" customHeight="1" x14ac:dyDescent="0.2">
      <c r="A29" s="16" t="s">
        <v>142</v>
      </c>
      <c r="B29" s="17" t="s">
        <v>149</v>
      </c>
      <c r="C29" s="17"/>
      <c r="D29" s="17"/>
      <c r="E29" s="22"/>
      <c r="F29" s="17"/>
      <c r="G29" s="17"/>
    </row>
    <row r="30" spans="1:7" ht="19.600000000000001" customHeight="1" x14ac:dyDescent="0.2">
      <c r="A30" s="16" t="s">
        <v>142</v>
      </c>
      <c r="B30" s="17" t="s">
        <v>150</v>
      </c>
      <c r="C30" s="17"/>
      <c r="D30" s="17"/>
      <c r="E30" s="22"/>
      <c r="F30" s="17"/>
      <c r="G30" s="17"/>
    </row>
    <row r="31" spans="1:7" ht="19.600000000000001" customHeight="1" x14ac:dyDescent="0.2">
      <c r="A31" s="16" t="s">
        <v>142</v>
      </c>
      <c r="B31" s="17" t="s">
        <v>151</v>
      </c>
      <c r="C31" s="17"/>
      <c r="D31" s="17"/>
      <c r="E31" s="22"/>
      <c r="F31" s="17"/>
      <c r="G31" s="17"/>
    </row>
    <row r="32" spans="1:7" ht="19.600000000000001" customHeight="1" x14ac:dyDescent="0.2">
      <c r="A32" s="16" t="s">
        <v>142</v>
      </c>
      <c r="B32" s="17" t="s">
        <v>152</v>
      </c>
      <c r="C32" s="17"/>
      <c r="D32" s="17"/>
      <c r="E32" s="22"/>
      <c r="F32" s="17"/>
      <c r="G32" s="17"/>
    </row>
    <row r="33" spans="1:7" ht="19.600000000000001" customHeight="1" x14ac:dyDescent="0.2">
      <c r="A33" s="16" t="s">
        <v>153</v>
      </c>
      <c r="B33" s="17" t="s">
        <v>154</v>
      </c>
      <c r="C33" s="17"/>
      <c r="D33" s="17"/>
      <c r="E33" s="22"/>
      <c r="F33" s="17"/>
      <c r="G33" s="17"/>
    </row>
    <row r="34" spans="1:7" ht="19.600000000000001" customHeight="1" x14ac:dyDescent="0.2">
      <c r="A34" s="16" t="s">
        <v>153</v>
      </c>
      <c r="B34" s="17" t="s">
        <v>155</v>
      </c>
      <c r="C34" s="17"/>
      <c r="D34" s="17"/>
      <c r="E34" s="22"/>
      <c r="F34" s="17"/>
      <c r="G34" s="17"/>
    </row>
    <row r="35" spans="1:7" ht="19.600000000000001" customHeight="1" x14ac:dyDescent="0.2">
      <c r="A35" s="16" t="s">
        <v>153</v>
      </c>
      <c r="B35" s="17" t="s">
        <v>156</v>
      </c>
      <c r="C35" s="17"/>
      <c r="D35" s="17"/>
      <c r="E35" s="22"/>
      <c r="F35" s="17"/>
      <c r="G35" s="17"/>
    </row>
    <row r="36" spans="1:7" ht="19.600000000000001" customHeight="1" x14ac:dyDescent="0.2">
      <c r="A36" s="16" t="s">
        <v>153</v>
      </c>
      <c r="B36" s="17" t="s">
        <v>157</v>
      </c>
      <c r="C36" s="17"/>
      <c r="D36" s="17"/>
      <c r="E36" s="22"/>
      <c r="F36" s="17"/>
      <c r="G36" s="17"/>
    </row>
    <row r="37" spans="1:7" ht="19.600000000000001" customHeight="1" x14ac:dyDescent="0.2">
      <c r="A37" s="16" t="s">
        <v>153</v>
      </c>
      <c r="B37" s="17" t="s">
        <v>158</v>
      </c>
      <c r="C37" s="17"/>
      <c r="D37" s="17"/>
      <c r="E37" s="22"/>
      <c r="F37" s="17"/>
      <c r="G37" s="17"/>
    </row>
    <row r="38" spans="1:7" ht="19.600000000000001" customHeight="1" x14ac:dyDescent="0.2">
      <c r="A38" s="16" t="s">
        <v>153</v>
      </c>
      <c r="B38" s="17" t="s">
        <v>159</v>
      </c>
      <c r="C38" s="17"/>
      <c r="D38" s="17"/>
      <c r="E38" s="22"/>
      <c r="F38" s="17"/>
      <c r="G38" s="17"/>
    </row>
    <row r="39" spans="1:7" ht="19.600000000000001" customHeight="1" x14ac:dyDescent="0.2">
      <c r="A39" s="16" t="s">
        <v>153</v>
      </c>
      <c r="B39" s="17" t="s">
        <v>160</v>
      </c>
      <c r="C39" s="17"/>
      <c r="D39" s="17"/>
      <c r="E39" s="22"/>
      <c r="F39" s="17"/>
      <c r="G39" s="17"/>
    </row>
    <row r="40" spans="1:7" ht="19.600000000000001" customHeight="1" x14ac:dyDescent="0.2">
      <c r="A40" s="16" t="s">
        <v>161</v>
      </c>
      <c r="B40" s="17" t="s">
        <v>162</v>
      </c>
      <c r="C40" s="17"/>
      <c r="D40" s="17"/>
      <c r="E40" s="22"/>
      <c r="F40" s="17"/>
      <c r="G40" s="17"/>
    </row>
    <row r="41" spans="1:7" ht="19.600000000000001" customHeight="1" x14ac:dyDescent="0.2">
      <c r="A41" s="16" t="s">
        <v>161</v>
      </c>
      <c r="B41" s="17" t="s">
        <v>163</v>
      </c>
      <c r="C41" s="17"/>
      <c r="D41" s="17"/>
      <c r="E41" s="22"/>
      <c r="F41" s="17"/>
      <c r="G41" s="17"/>
    </row>
    <row r="42" spans="1:7" ht="19.600000000000001" customHeight="1" x14ac:dyDescent="0.2">
      <c r="A42" s="16" t="s">
        <v>161</v>
      </c>
      <c r="B42" s="17" t="s">
        <v>164</v>
      </c>
      <c r="C42" s="17"/>
      <c r="D42" s="17"/>
      <c r="E42" s="22"/>
      <c r="F42" s="17"/>
      <c r="G42" s="17"/>
    </row>
    <row r="43" spans="1:7" ht="19.600000000000001" customHeight="1" x14ac:dyDescent="0.2">
      <c r="A43" s="16" t="s">
        <v>161</v>
      </c>
      <c r="B43" s="17" t="s">
        <v>165</v>
      </c>
      <c r="C43" s="17"/>
      <c r="D43" s="17"/>
      <c r="E43" s="22"/>
      <c r="F43" s="17"/>
      <c r="G43" s="17"/>
    </row>
    <row r="44" spans="1:7" ht="19.600000000000001" customHeight="1" x14ac:dyDescent="0.2">
      <c r="A44" s="16" t="s">
        <v>161</v>
      </c>
      <c r="B44" s="17" t="s">
        <v>166</v>
      </c>
      <c r="C44" s="17"/>
      <c r="D44" s="17"/>
      <c r="E44" s="22"/>
      <c r="F44" s="17"/>
      <c r="G44" s="17"/>
    </row>
    <row r="45" spans="1:7" ht="19.600000000000001" customHeight="1" x14ac:dyDescent="0.2">
      <c r="A45" s="16" t="s">
        <v>161</v>
      </c>
      <c r="B45" s="17" t="s">
        <v>167</v>
      </c>
      <c r="C45" s="17"/>
      <c r="D45" s="17"/>
      <c r="E45" s="22"/>
      <c r="F45" s="17"/>
      <c r="G45" s="17"/>
    </row>
    <row r="46" spans="1:7" ht="19.600000000000001" customHeight="1" x14ac:dyDescent="0.2">
      <c r="A46" s="16" t="s">
        <v>161</v>
      </c>
      <c r="B46" s="17" t="s">
        <v>168</v>
      </c>
      <c r="C46" s="17"/>
      <c r="D46" s="17"/>
      <c r="E46" s="22"/>
      <c r="F46" s="17"/>
      <c r="G46" s="17"/>
    </row>
    <row r="47" spans="1:7" ht="19.600000000000001" customHeight="1" x14ac:dyDescent="0.2">
      <c r="A47" s="16" t="s">
        <v>161</v>
      </c>
      <c r="B47" s="17" t="s">
        <v>169</v>
      </c>
      <c r="C47" s="17"/>
      <c r="D47" s="17"/>
      <c r="E47" s="22"/>
      <c r="F47" s="17"/>
      <c r="G47" s="17"/>
    </row>
    <row r="48" spans="1:7" ht="19.600000000000001" customHeight="1" x14ac:dyDescent="0.2">
      <c r="A48" s="16" t="s">
        <v>161</v>
      </c>
      <c r="B48" s="17" t="s">
        <v>170</v>
      </c>
      <c r="C48" s="17"/>
      <c r="D48" s="17"/>
      <c r="E48" s="22"/>
      <c r="F48" s="17"/>
      <c r="G48" s="17"/>
    </row>
    <row r="49" spans="1:7" ht="19.600000000000001" customHeight="1" x14ac:dyDescent="0.2">
      <c r="A49" s="16" t="s">
        <v>161</v>
      </c>
      <c r="B49" s="17" t="s">
        <v>171</v>
      </c>
      <c r="C49" s="17"/>
      <c r="D49" s="17"/>
      <c r="E49" s="22"/>
      <c r="F49" s="17"/>
      <c r="G49" s="17"/>
    </row>
    <row r="50" spans="1:7" ht="19.600000000000001" customHeight="1" x14ac:dyDescent="0.2">
      <c r="A50" s="16" t="s">
        <v>172</v>
      </c>
      <c r="B50" s="17" t="s">
        <v>173</v>
      </c>
      <c r="C50" s="17"/>
      <c r="D50" s="17"/>
      <c r="E50" s="22"/>
      <c r="F50" s="17"/>
      <c r="G50" s="17"/>
    </row>
    <row r="51" spans="1:7" ht="19.600000000000001" customHeight="1" x14ac:dyDescent="0.2">
      <c r="A51" s="16" t="s">
        <v>172</v>
      </c>
      <c r="B51" s="17" t="s">
        <v>174</v>
      </c>
      <c r="C51" s="17"/>
      <c r="D51" s="17"/>
      <c r="E51" s="22"/>
      <c r="F51" s="17"/>
      <c r="G51" s="17"/>
    </row>
    <row r="52" spans="1:7" ht="19.600000000000001" customHeight="1" x14ac:dyDescent="0.2">
      <c r="A52" s="16" t="s">
        <v>172</v>
      </c>
      <c r="B52" s="17" t="s">
        <v>175</v>
      </c>
      <c r="C52" s="17"/>
      <c r="D52" s="17"/>
      <c r="E52" s="22"/>
      <c r="F52" s="17"/>
      <c r="G52" s="17"/>
    </row>
    <row r="53" spans="1:7" ht="19.600000000000001" customHeight="1" x14ac:dyDescent="0.2">
      <c r="A53" s="16" t="s">
        <v>172</v>
      </c>
      <c r="B53" s="17" t="s">
        <v>176</v>
      </c>
      <c r="C53" s="17"/>
      <c r="D53" s="17"/>
      <c r="E53" s="22"/>
      <c r="F53" s="17"/>
      <c r="G53" s="17"/>
    </row>
    <row r="54" spans="1:7" ht="19.600000000000001" customHeight="1" x14ac:dyDescent="0.2">
      <c r="A54" s="16" t="s">
        <v>172</v>
      </c>
      <c r="B54" s="17" t="s">
        <v>177</v>
      </c>
      <c r="C54" s="17"/>
      <c r="D54" s="17"/>
      <c r="E54" s="22"/>
      <c r="F54" s="17"/>
      <c r="G54" s="17"/>
    </row>
    <row r="55" spans="1:7" ht="19.600000000000001" customHeight="1" x14ac:dyDescent="0.2">
      <c r="A55" s="16" t="s">
        <v>172</v>
      </c>
      <c r="B55" s="17" t="s">
        <v>178</v>
      </c>
      <c r="C55" s="17"/>
      <c r="D55" s="17"/>
      <c r="E55" s="22"/>
      <c r="F55" s="17"/>
      <c r="G55" s="17"/>
    </row>
    <row r="56" spans="1:7" ht="19.600000000000001" customHeight="1" x14ac:dyDescent="0.2">
      <c r="A56" s="16" t="s">
        <v>172</v>
      </c>
      <c r="B56" s="17" t="s">
        <v>179</v>
      </c>
      <c r="C56" s="17"/>
      <c r="D56" s="17"/>
      <c r="E56" s="22"/>
      <c r="F56" s="17"/>
      <c r="G56" s="17"/>
    </row>
    <row r="57" spans="1:7" ht="19.600000000000001" customHeight="1" x14ac:dyDescent="0.2">
      <c r="A57" s="16" t="s">
        <v>180</v>
      </c>
      <c r="B57" s="17" t="s">
        <v>181</v>
      </c>
      <c r="C57" s="17"/>
      <c r="D57" s="17"/>
      <c r="E57" s="22"/>
      <c r="F57" s="17"/>
      <c r="G57" s="17"/>
    </row>
    <row r="58" spans="1:7" ht="19.600000000000001" customHeight="1" x14ac:dyDescent="0.2">
      <c r="A58" s="16" t="s">
        <v>180</v>
      </c>
      <c r="B58" s="17" t="s">
        <v>182</v>
      </c>
      <c r="C58" s="17"/>
      <c r="D58" s="17"/>
      <c r="E58" s="22"/>
      <c r="F58" s="17"/>
      <c r="G58" s="17"/>
    </row>
    <row r="59" spans="1:7" ht="19.600000000000001" customHeight="1" x14ac:dyDescent="0.2">
      <c r="A59" s="16" t="s">
        <v>180</v>
      </c>
      <c r="B59" s="17" t="s">
        <v>183</v>
      </c>
      <c r="C59" s="17"/>
      <c r="D59" s="17"/>
      <c r="E59" s="22"/>
      <c r="F59" s="17"/>
      <c r="G59" s="17"/>
    </row>
    <row r="60" spans="1:7" ht="19.600000000000001" customHeight="1" x14ac:dyDescent="0.2">
      <c r="A60" s="16" t="s">
        <v>180</v>
      </c>
      <c r="B60" s="17" t="s">
        <v>184</v>
      </c>
      <c r="C60" s="17"/>
      <c r="D60" s="17"/>
      <c r="E60" s="22"/>
      <c r="F60" s="17"/>
      <c r="G60" s="17"/>
    </row>
    <row r="61" spans="1:7" ht="19.600000000000001" customHeight="1" x14ac:dyDescent="0.2">
      <c r="A61" s="16" t="s">
        <v>180</v>
      </c>
      <c r="B61" s="17" t="s">
        <v>185</v>
      </c>
      <c r="C61" s="17"/>
      <c r="D61" s="17"/>
      <c r="E61" s="22"/>
      <c r="F61" s="17"/>
      <c r="G61" s="17"/>
    </row>
    <row r="62" spans="1:7" ht="19.600000000000001" customHeight="1" x14ac:dyDescent="0.2">
      <c r="A62" s="16" t="s">
        <v>180</v>
      </c>
      <c r="B62" s="17" t="s">
        <v>186</v>
      </c>
      <c r="C62" s="17"/>
      <c r="D62" s="17"/>
      <c r="E62" s="22"/>
      <c r="F62" s="17"/>
      <c r="G62" s="17"/>
    </row>
    <row r="63" spans="1:7" ht="19.600000000000001" customHeight="1" x14ac:dyDescent="0.2">
      <c r="A63" s="16" t="s">
        <v>187</v>
      </c>
      <c r="B63" s="17" t="s">
        <v>188</v>
      </c>
      <c r="C63" s="17"/>
      <c r="D63" s="17"/>
      <c r="E63" s="22"/>
      <c r="F63" s="17"/>
      <c r="G63" s="17"/>
    </row>
    <row r="64" spans="1:7" ht="19.600000000000001" customHeight="1" x14ac:dyDescent="0.2">
      <c r="A64" s="16" t="s">
        <v>187</v>
      </c>
      <c r="B64" s="17" t="s">
        <v>189</v>
      </c>
      <c r="C64" s="17"/>
      <c r="D64" s="17"/>
      <c r="E64" s="22"/>
      <c r="F64" s="17"/>
      <c r="G64" s="17"/>
    </row>
    <row r="65" spans="1:7" ht="19.600000000000001" customHeight="1" x14ac:dyDescent="0.2">
      <c r="A65" s="16" t="s">
        <v>187</v>
      </c>
      <c r="B65" s="17" t="s">
        <v>190</v>
      </c>
      <c r="C65" s="17"/>
      <c r="D65" s="17"/>
      <c r="E65" s="22"/>
      <c r="F65" s="17"/>
      <c r="G65" s="17"/>
    </row>
    <row r="66" spans="1:7" ht="19.600000000000001" customHeight="1" x14ac:dyDescent="0.2">
      <c r="A66" s="16" t="s">
        <v>187</v>
      </c>
      <c r="B66" s="17" t="s">
        <v>191</v>
      </c>
      <c r="C66" s="17"/>
      <c r="D66" s="17"/>
      <c r="E66" s="22"/>
      <c r="F66" s="17"/>
      <c r="G66" s="17"/>
    </row>
    <row r="67" spans="1:7" ht="19.600000000000001" customHeight="1" x14ac:dyDescent="0.2">
      <c r="A67" s="16" t="s">
        <v>187</v>
      </c>
      <c r="B67" s="17" t="s">
        <v>192</v>
      </c>
      <c r="C67" s="17"/>
      <c r="D67" s="17"/>
      <c r="E67" s="22"/>
      <c r="F67" s="17"/>
      <c r="G67" s="17"/>
    </row>
    <row r="68" spans="1:7" ht="19.600000000000001" customHeight="1" x14ac:dyDescent="0.2">
      <c r="A68" s="16" t="s">
        <v>187</v>
      </c>
      <c r="B68" s="17" t="s">
        <v>193</v>
      </c>
      <c r="C68" s="17"/>
      <c r="D68" s="17"/>
      <c r="E68" s="22"/>
      <c r="F68" s="17"/>
      <c r="G68" s="17"/>
    </row>
    <row r="69" spans="1:7" ht="19.600000000000001" customHeight="1" x14ac:dyDescent="0.2">
      <c r="A69" s="16" t="s">
        <v>194</v>
      </c>
      <c r="B69" s="17" t="s">
        <v>195</v>
      </c>
      <c r="C69" s="17"/>
      <c r="D69" s="17"/>
      <c r="E69" s="22"/>
      <c r="F69" s="17"/>
      <c r="G69" s="17"/>
    </row>
    <row r="70" spans="1:7" ht="19.600000000000001" customHeight="1" x14ac:dyDescent="0.2">
      <c r="A70" s="16" t="s">
        <v>194</v>
      </c>
      <c r="B70" s="17" t="s">
        <v>196</v>
      </c>
      <c r="C70" s="17"/>
      <c r="D70" s="17"/>
      <c r="E70" s="22"/>
      <c r="F70" s="17"/>
      <c r="G70" s="17"/>
    </row>
    <row r="71" spans="1:7" ht="19.600000000000001" customHeight="1" x14ac:dyDescent="0.2">
      <c r="A71" s="16" t="s">
        <v>194</v>
      </c>
      <c r="B71" s="17" t="s">
        <v>197</v>
      </c>
      <c r="C71" s="17"/>
      <c r="D71" s="17"/>
      <c r="E71" s="22"/>
      <c r="F71" s="17"/>
      <c r="G71" s="17"/>
    </row>
    <row r="72" spans="1:7" ht="19.600000000000001" customHeight="1" x14ac:dyDescent="0.2">
      <c r="A72" s="16" t="s">
        <v>194</v>
      </c>
      <c r="B72" s="17" t="s">
        <v>198</v>
      </c>
      <c r="C72" s="17"/>
      <c r="D72" s="17"/>
      <c r="E72" s="22"/>
      <c r="F72" s="17"/>
      <c r="G72" s="17"/>
    </row>
    <row r="73" spans="1:7" ht="19.600000000000001" customHeight="1" x14ac:dyDescent="0.2">
      <c r="A73" s="16" t="s">
        <v>194</v>
      </c>
      <c r="B73" s="17" t="s">
        <v>199</v>
      </c>
      <c r="C73" s="17"/>
      <c r="D73" s="17"/>
      <c r="E73" s="22"/>
      <c r="F73" s="17"/>
      <c r="G73" s="17"/>
    </row>
    <row r="74" spans="1:7" ht="19.600000000000001" customHeight="1" x14ac:dyDescent="0.2">
      <c r="A74" s="16" t="s">
        <v>194</v>
      </c>
      <c r="B74" s="17" t="s">
        <v>200</v>
      </c>
      <c r="C74" s="17"/>
      <c r="D74" s="17"/>
      <c r="E74" s="22"/>
      <c r="F74" s="17"/>
      <c r="G74" s="17"/>
    </row>
    <row r="75" spans="1:7" ht="19.600000000000001" customHeight="1" x14ac:dyDescent="0.2">
      <c r="A75" s="16" t="s">
        <v>201</v>
      </c>
      <c r="B75" s="17" t="s">
        <v>202</v>
      </c>
      <c r="C75" s="17"/>
      <c r="D75" s="17"/>
      <c r="E75" s="22"/>
      <c r="F75" s="17"/>
      <c r="G75" s="17"/>
    </row>
    <row r="76" spans="1:7" ht="19.600000000000001" customHeight="1" x14ac:dyDescent="0.2">
      <c r="A76" s="16" t="s">
        <v>201</v>
      </c>
      <c r="B76" s="17" t="s">
        <v>203</v>
      </c>
      <c r="C76" s="17"/>
      <c r="D76" s="17"/>
      <c r="E76" s="22"/>
      <c r="F76" s="17"/>
      <c r="G76" s="17"/>
    </row>
    <row r="77" spans="1:7" ht="19.600000000000001" customHeight="1" x14ac:dyDescent="0.2">
      <c r="A77" s="16" t="s">
        <v>201</v>
      </c>
      <c r="B77" s="17" t="s">
        <v>204</v>
      </c>
      <c r="C77" s="17"/>
      <c r="D77" s="17"/>
      <c r="E77" s="22"/>
      <c r="F77" s="17"/>
      <c r="G77" s="17"/>
    </row>
    <row r="78" spans="1:7" ht="19.600000000000001" customHeight="1" x14ac:dyDescent="0.2">
      <c r="A78" s="16" t="s">
        <v>201</v>
      </c>
      <c r="B78" s="17" t="s">
        <v>205</v>
      </c>
      <c r="C78" s="17"/>
      <c r="D78" s="17"/>
      <c r="E78" s="22"/>
      <c r="F78" s="17"/>
      <c r="G78" s="17"/>
    </row>
    <row r="79" spans="1:7" ht="19.600000000000001" customHeight="1" x14ac:dyDescent="0.2">
      <c r="A79" s="16" t="s">
        <v>201</v>
      </c>
      <c r="B79" s="17" t="s">
        <v>206</v>
      </c>
      <c r="C79" s="17"/>
      <c r="D79" s="17"/>
      <c r="E79" s="22"/>
      <c r="F79" s="17"/>
      <c r="G79" s="17"/>
    </row>
    <row r="80" spans="1:7" ht="19.600000000000001" customHeight="1" x14ac:dyDescent="0.2">
      <c r="A80" s="16" t="s">
        <v>201</v>
      </c>
      <c r="B80" s="17" t="s">
        <v>207</v>
      </c>
      <c r="C80" s="17"/>
      <c r="D80" s="17"/>
      <c r="E80" s="22"/>
      <c r="F80" s="17"/>
      <c r="G80" s="17"/>
    </row>
    <row r="81" spans="1:7" ht="19.600000000000001" customHeight="1" x14ac:dyDescent="0.2"/>
    <row r="82" spans="1:7" ht="19.600000000000001" customHeight="1" x14ac:dyDescent="0.2">
      <c r="A82" s="23" t="s">
        <v>208</v>
      </c>
      <c r="B82" s="23"/>
      <c r="C82" s="23"/>
      <c r="D82" s="23"/>
      <c r="E82" s="23"/>
      <c r="F82" s="23"/>
      <c r="G82" s="23"/>
    </row>
    <row r="83" spans="1:7" ht="19.600000000000001" customHeight="1" x14ac:dyDescent="0.2"/>
    <row r="84" spans="1:7" ht="19.600000000000001" customHeight="1" x14ac:dyDescent="0.2"/>
    <row r="85" spans="1:7" ht="19.600000000000001" customHeight="1" x14ac:dyDescent="0.2"/>
    <row r="86" spans="1:7" ht="19.600000000000001" customHeight="1" x14ac:dyDescent="0.2"/>
    <row r="87" spans="1:7" ht="19.600000000000001" customHeight="1" x14ac:dyDescent="0.2"/>
    <row r="88" spans="1:7" ht="19.600000000000001" customHeight="1" x14ac:dyDescent="0.2"/>
    <row r="89" spans="1:7" ht="19.600000000000001" customHeight="1" x14ac:dyDescent="0.2"/>
    <row r="90" spans="1:7" ht="19.600000000000001" customHeight="1" x14ac:dyDescent="0.2"/>
    <row r="91" spans="1:7" ht="19.600000000000001" customHeight="1" x14ac:dyDescent="0.2"/>
    <row r="92" spans="1:7" ht="19.600000000000001" customHeight="1" x14ac:dyDescent="0.2"/>
    <row r="93" spans="1:7" ht="19.600000000000001" customHeight="1" x14ac:dyDescent="0.2"/>
    <row r="94" spans="1:7" ht="19.600000000000001" customHeight="1" x14ac:dyDescent="0.2"/>
    <row r="95" spans="1:7" ht="19.600000000000001" customHeight="1" x14ac:dyDescent="0.2"/>
    <row r="96" spans="1:7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  <row r="120" s="5" customFormat="1" ht="19.600000000000001" customHeight="1" x14ac:dyDescent="0.2"/>
    <row r="121" s="5" customFormat="1" ht="19.600000000000001" customHeight="1" x14ac:dyDescent="0.2"/>
    <row r="122" s="5" customFormat="1" ht="19.600000000000001" customHeight="1" x14ac:dyDescent="0.2"/>
    <row r="123" s="5" customFormat="1" ht="19.600000000000001" customHeight="1" x14ac:dyDescent="0.2"/>
    <row r="124" s="5" customFormat="1" ht="19.600000000000001" customHeight="1" x14ac:dyDescent="0.2"/>
    <row r="125" s="5" customFormat="1" ht="19.600000000000001" customHeight="1" x14ac:dyDescent="0.2"/>
    <row r="126" s="5" customFormat="1" ht="19.600000000000001" customHeight="1" x14ac:dyDescent="0.2"/>
    <row r="127" s="5" customFormat="1" ht="19.600000000000001" customHeight="1" x14ac:dyDescent="0.2"/>
    <row r="128" s="5" customFormat="1" ht="19.600000000000001" customHeight="1" x14ac:dyDescent="0.2"/>
    <row r="129" s="5" customFormat="1" ht="19.600000000000001" customHeight="1" x14ac:dyDescent="0.2"/>
    <row r="130" s="5" customFormat="1" ht="19.600000000000001" customHeight="1" x14ac:dyDescent="0.2"/>
    <row r="131" s="5" customFormat="1" ht="19.600000000000001" customHeight="1" x14ac:dyDescent="0.2"/>
    <row r="132" s="5" customFormat="1" ht="19.600000000000001" customHeight="1" x14ac:dyDescent="0.2"/>
    <row r="133" s="5" customFormat="1" ht="19.600000000000001" customHeight="1" x14ac:dyDescent="0.2"/>
    <row r="134" s="5" customFormat="1" ht="19.600000000000001" customHeight="1" x14ac:dyDescent="0.2"/>
    <row r="135" s="5" customFormat="1" ht="19.600000000000001" customHeight="1" x14ac:dyDescent="0.2"/>
    <row r="136" s="5" customFormat="1" ht="19.600000000000001" customHeight="1" x14ac:dyDescent="0.2"/>
    <row r="137" s="5" customFormat="1" ht="19.600000000000001" customHeight="1" x14ac:dyDescent="0.2"/>
    <row r="138" s="5" customFormat="1" ht="19.600000000000001" customHeight="1" x14ac:dyDescent="0.2"/>
    <row r="139" s="5" customFormat="1" ht="19.600000000000001" customHeight="1" x14ac:dyDescent="0.2"/>
    <row r="140" s="5" customFormat="1" ht="19.600000000000001" customHeight="1" x14ac:dyDescent="0.2"/>
    <row r="141" s="5" customFormat="1" ht="19.600000000000001" customHeight="1" x14ac:dyDescent="0.2"/>
    <row r="142" s="5" customFormat="1" ht="19.600000000000001" customHeight="1" x14ac:dyDescent="0.2"/>
    <row r="143" s="5" customFormat="1" ht="19.600000000000001" customHeight="1" x14ac:dyDescent="0.2"/>
    <row r="144" s="5" customFormat="1" ht="19.600000000000001" customHeight="1" x14ac:dyDescent="0.2"/>
    <row r="145" s="5" customFormat="1" ht="19.600000000000001" customHeight="1" x14ac:dyDescent="0.2"/>
    <row r="146" s="5" customFormat="1" ht="19.600000000000001" customHeight="1" x14ac:dyDescent="0.2"/>
    <row r="147" s="5" customFormat="1" ht="19.600000000000001" customHeight="1" x14ac:dyDescent="0.2"/>
    <row r="148" s="5" customFormat="1" ht="19.600000000000001" customHeight="1" x14ac:dyDescent="0.2"/>
    <row r="149" s="5" customFormat="1" ht="19.600000000000001" customHeight="1" x14ac:dyDescent="0.2"/>
    <row r="150" s="5" customFormat="1" ht="19.600000000000001" customHeight="1" x14ac:dyDescent="0.2"/>
    <row r="151" s="5" customFormat="1" ht="19.600000000000001" customHeight="1" x14ac:dyDescent="0.2"/>
    <row r="152" s="5" customFormat="1" ht="19.600000000000001" customHeight="1" x14ac:dyDescent="0.2"/>
    <row r="153" s="5" customFormat="1" ht="19.600000000000001" customHeight="1" x14ac:dyDescent="0.2"/>
    <row r="154" s="5" customFormat="1" ht="19.600000000000001" customHeight="1" x14ac:dyDescent="0.2"/>
    <row r="155" s="5" customFormat="1" ht="19.600000000000001" customHeight="1" x14ac:dyDescent="0.2"/>
    <row r="156" s="5" customFormat="1" ht="19.600000000000001" customHeight="1" x14ac:dyDescent="0.2"/>
    <row r="157" s="5" customFormat="1" ht="19.600000000000001" customHeight="1" x14ac:dyDescent="0.2"/>
    <row r="158" s="5" customFormat="1" ht="19.600000000000001" customHeight="1" x14ac:dyDescent="0.2"/>
    <row r="159" s="5" customFormat="1" ht="19.600000000000001" customHeight="1" x14ac:dyDescent="0.2"/>
    <row r="160" s="5" customFormat="1" ht="19.600000000000001" customHeight="1" x14ac:dyDescent="0.2"/>
    <row r="161" s="5" customFormat="1" ht="19.600000000000001" customHeight="1" x14ac:dyDescent="0.2"/>
    <row r="162" s="5" customFormat="1" ht="19.600000000000001" customHeight="1" x14ac:dyDescent="0.2"/>
    <row r="163" s="5" customFormat="1" ht="19.600000000000001" customHeight="1" x14ac:dyDescent="0.2"/>
    <row r="164" s="5" customFormat="1" ht="19.600000000000001" customHeight="1" x14ac:dyDescent="0.2"/>
    <row r="165" s="5" customFormat="1" ht="19.600000000000001" customHeight="1" x14ac:dyDescent="0.2"/>
    <row r="166" s="5" customFormat="1" ht="19.600000000000001" customHeight="1" x14ac:dyDescent="0.2"/>
    <row r="167" s="5" customFormat="1" ht="19.600000000000001" customHeight="1" x14ac:dyDescent="0.2"/>
    <row r="168" s="5" customFormat="1" ht="19.600000000000001" customHeight="1" x14ac:dyDescent="0.2"/>
    <row r="169" s="5" customFormat="1" ht="19.600000000000001" customHeight="1" x14ac:dyDescent="0.2"/>
    <row r="170" s="5" customFormat="1" ht="19.600000000000001" customHeight="1" x14ac:dyDescent="0.2"/>
    <row r="171" s="5" customFormat="1" ht="19.600000000000001" customHeight="1" x14ac:dyDescent="0.2"/>
    <row r="172" s="5" customFormat="1" ht="19.600000000000001" customHeight="1" x14ac:dyDescent="0.2"/>
    <row r="173" s="5" customFormat="1" ht="19.600000000000001" customHeight="1" x14ac:dyDescent="0.2"/>
    <row r="174" s="5" customFormat="1" ht="19.600000000000001" customHeight="1" x14ac:dyDescent="0.2"/>
    <row r="175" s="5" customFormat="1" ht="19.600000000000001" customHeight="1" x14ac:dyDescent="0.2"/>
    <row r="176" s="5" customFormat="1" ht="19.600000000000001" customHeight="1" x14ac:dyDescent="0.2"/>
    <row r="177" s="5" customFormat="1" ht="19.600000000000001" customHeight="1" x14ac:dyDescent="0.2"/>
    <row r="178" s="5" customFormat="1" ht="19.600000000000001" customHeight="1" x14ac:dyDescent="0.2"/>
    <row r="179" s="5" customFormat="1" ht="19.600000000000001" customHeight="1" x14ac:dyDescent="0.2"/>
    <row r="180" s="5" customFormat="1" ht="19.600000000000001" customHeight="1" x14ac:dyDescent="0.2"/>
    <row r="181" s="5" customFormat="1" ht="19.600000000000001" customHeight="1" x14ac:dyDescent="0.2"/>
    <row r="182" s="5" customFormat="1" ht="19.600000000000001" customHeight="1" x14ac:dyDescent="0.2"/>
    <row r="183" s="5" customFormat="1" ht="19.600000000000001" customHeight="1" x14ac:dyDescent="0.2"/>
    <row r="184" s="5" customFormat="1" ht="19.600000000000001" customHeight="1" x14ac:dyDescent="0.2"/>
    <row r="185" s="5" customFormat="1" ht="19.600000000000001" customHeight="1" x14ac:dyDescent="0.2"/>
    <row r="186" s="5" customFormat="1" ht="19.600000000000001" customHeight="1" x14ac:dyDescent="0.2"/>
    <row r="187" s="5" customFormat="1" ht="19.600000000000001" customHeight="1" x14ac:dyDescent="0.2"/>
    <row r="188" s="5" customFormat="1" ht="19.600000000000001" customHeight="1" x14ac:dyDescent="0.2"/>
    <row r="189" s="5" customFormat="1" ht="19.600000000000001" customHeight="1" x14ac:dyDescent="0.2"/>
    <row r="190" s="5" customFormat="1" ht="19.600000000000001" customHeight="1" x14ac:dyDescent="0.2"/>
    <row r="191" s="5" customFormat="1" ht="19.600000000000001" customHeight="1" x14ac:dyDescent="0.2"/>
    <row r="192" s="5" customFormat="1" ht="19.600000000000001" customHeight="1" x14ac:dyDescent="0.2"/>
    <row r="193" s="5" customFormat="1" ht="19.600000000000001" customHeight="1" x14ac:dyDescent="0.2"/>
    <row r="194" s="5" customFormat="1" ht="19.600000000000001" customHeight="1" x14ac:dyDescent="0.2"/>
    <row r="195" s="5" customFormat="1" ht="19.600000000000001" customHeight="1" x14ac:dyDescent="0.2"/>
    <row r="196" s="5" customFormat="1" ht="19.600000000000001" customHeight="1" x14ac:dyDescent="0.2"/>
    <row r="197" s="5" customFormat="1" ht="19.600000000000001" customHeight="1" x14ac:dyDescent="0.2"/>
    <row r="198" s="5" customFormat="1" ht="19.600000000000001" customHeight="1" x14ac:dyDescent="0.2"/>
    <row r="199" s="5" customFormat="1" ht="19.600000000000001" customHeight="1" x14ac:dyDescent="0.2"/>
    <row r="200" s="5" customFormat="1" ht="19.600000000000001" customHeight="1" x14ac:dyDescent="0.2"/>
    <row r="201" s="5" customFormat="1" ht="19.600000000000001" customHeight="1" x14ac:dyDescent="0.2"/>
    <row r="202" s="5" customFormat="1" ht="19.600000000000001" customHeight="1" x14ac:dyDescent="0.2"/>
    <row r="203" s="5" customFormat="1" ht="19.600000000000001" customHeight="1" x14ac:dyDescent="0.2"/>
    <row r="204" s="5" customFormat="1" ht="19.600000000000001" customHeight="1" x14ac:dyDescent="0.2"/>
    <row r="205" s="5" customFormat="1" ht="19.600000000000001" customHeight="1" x14ac:dyDescent="0.2"/>
    <row r="206" s="5" customFormat="1" ht="19.600000000000001" customHeight="1" x14ac:dyDescent="0.2"/>
    <row r="207" s="5" customFormat="1" ht="19.600000000000001" customHeight="1" x14ac:dyDescent="0.2"/>
    <row r="208" s="5" customFormat="1" ht="19.600000000000001" customHeight="1" x14ac:dyDescent="0.2"/>
    <row r="209" s="5" customFormat="1" ht="19.600000000000001" customHeight="1" x14ac:dyDescent="0.2"/>
    <row r="210" s="5" customFormat="1" ht="19.600000000000001" customHeight="1" x14ac:dyDescent="0.2"/>
    <row r="211" s="5" customFormat="1" ht="19.600000000000001" customHeight="1" x14ac:dyDescent="0.2"/>
    <row r="212" s="5" customFormat="1" ht="19.600000000000001" customHeight="1" x14ac:dyDescent="0.2"/>
    <row r="213" s="5" customFormat="1" ht="19.600000000000001" customHeight="1" x14ac:dyDescent="0.2"/>
    <row r="214" s="5" customFormat="1" ht="19.600000000000001" customHeight="1" x14ac:dyDescent="0.2"/>
    <row r="215" s="5" customFormat="1" ht="19.600000000000001" customHeight="1" x14ac:dyDescent="0.2"/>
    <row r="216" s="5" customFormat="1" ht="19.600000000000001" customHeight="1" x14ac:dyDescent="0.2"/>
    <row r="217" s="5" customFormat="1" ht="19.600000000000001" customHeight="1" x14ac:dyDescent="0.2"/>
    <row r="218" s="5" customFormat="1" ht="19.600000000000001" customHeight="1" x14ac:dyDescent="0.2"/>
    <row r="219" s="5" customFormat="1" ht="19.600000000000001" customHeight="1" x14ac:dyDescent="0.2"/>
    <row r="220" s="5" customFormat="1" ht="19.600000000000001" customHeight="1" x14ac:dyDescent="0.2"/>
    <row r="221" s="5" customFormat="1" ht="19.600000000000001" customHeight="1" x14ac:dyDescent="0.2"/>
    <row r="222" s="5" customFormat="1" ht="19.600000000000001" customHeight="1" x14ac:dyDescent="0.2"/>
    <row r="223" s="5" customFormat="1" ht="19.600000000000001" customHeight="1" x14ac:dyDescent="0.2"/>
    <row r="224" s="5" customFormat="1" ht="19.600000000000001" customHeight="1" x14ac:dyDescent="0.2"/>
    <row r="225" s="5" customFormat="1" ht="19.600000000000001" customHeight="1" x14ac:dyDescent="0.2"/>
    <row r="226" s="5" customFormat="1" ht="19.600000000000001" customHeight="1" x14ac:dyDescent="0.2"/>
    <row r="227" s="5" customFormat="1" ht="19.600000000000001" customHeight="1" x14ac:dyDescent="0.2"/>
    <row r="228" s="5" customFormat="1" ht="19.600000000000001" customHeight="1" x14ac:dyDescent="0.2"/>
    <row r="229" s="5" customFormat="1" ht="19.600000000000001" customHeight="1" x14ac:dyDescent="0.2"/>
    <row r="230" s="5" customFormat="1" ht="19.600000000000001" customHeight="1" x14ac:dyDescent="0.2"/>
    <row r="231" s="5" customFormat="1" ht="19.600000000000001" customHeight="1" x14ac:dyDescent="0.2"/>
    <row r="232" s="5" customFormat="1" ht="19.600000000000001" customHeight="1" x14ac:dyDescent="0.2"/>
    <row r="233" s="5" customFormat="1" ht="19.600000000000001" customHeight="1" x14ac:dyDescent="0.2"/>
    <row r="234" s="5" customFormat="1" ht="19.600000000000001" customHeight="1" x14ac:dyDescent="0.2"/>
    <row r="235" s="5" customFormat="1" ht="19.600000000000001" customHeight="1" x14ac:dyDescent="0.2"/>
    <row r="236" s="5" customFormat="1" ht="19.600000000000001" customHeight="1" x14ac:dyDescent="0.2"/>
    <row r="237" s="5" customFormat="1" ht="19.600000000000001" customHeight="1" x14ac:dyDescent="0.2"/>
    <row r="238" s="5" customFormat="1" ht="19.600000000000001" customHeight="1" x14ac:dyDescent="0.2"/>
    <row r="239" s="5" customFormat="1" ht="19.600000000000001" customHeight="1" x14ac:dyDescent="0.2"/>
    <row r="240" s="5" customFormat="1" ht="19.600000000000001" customHeight="1" x14ac:dyDescent="0.2"/>
    <row r="241" s="5" customFormat="1" ht="19.600000000000001" customHeight="1" x14ac:dyDescent="0.2"/>
    <row r="242" s="5" customFormat="1" ht="19.600000000000001" customHeight="1" x14ac:dyDescent="0.2"/>
    <row r="243" s="5" customFormat="1" ht="19.600000000000001" customHeight="1" x14ac:dyDescent="0.2"/>
    <row r="244" s="5" customFormat="1" ht="19.600000000000001" customHeight="1" x14ac:dyDescent="0.2"/>
    <row r="245" s="5" customFormat="1" ht="19.600000000000001" customHeight="1" x14ac:dyDescent="0.2"/>
    <row r="246" s="5" customFormat="1" ht="19.600000000000001" customHeight="1" x14ac:dyDescent="0.2"/>
    <row r="247" s="5" customFormat="1" ht="19.600000000000001" customHeight="1" x14ac:dyDescent="0.2"/>
    <row r="248" s="5" customFormat="1" ht="19.600000000000001" customHeight="1" x14ac:dyDescent="0.2"/>
    <row r="249" s="5" customFormat="1" ht="19.600000000000001" customHeight="1" x14ac:dyDescent="0.2"/>
  </sheetData>
  <mergeCells count="4">
    <mergeCell ref="A1:G2"/>
    <mergeCell ref="A3:G3"/>
    <mergeCell ref="F5:G6"/>
    <mergeCell ref="A82:G82"/>
  </mergeCells>
  <conditionalFormatting sqref="C11:C80">
    <cfRule type="expression" dxfId="4" priority="2">
      <formula>EXACT(C11,"Not started")</formula>
    </cfRule>
    <cfRule type="expression" dxfId="3" priority="3">
      <formula>EXACT(C11,"In progress")</formula>
    </cfRule>
    <cfRule type="expression" dxfId="2" priority="4">
      <formula>EXACT(C11,"Implemented")</formula>
    </cfRule>
    <cfRule type="expression" dxfId="1" priority="5">
      <formula>EXACT(C11,"Reviewed")</formula>
    </cfRule>
    <cfRule type="expression" dxfId="0" priority="6">
      <formula>EXACT(C11,"Needs improvement")</formula>
    </cfRule>
  </conditionalFormatting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="Choose a value from the list" prompt="Select a status" xr:uid="{00000000-0002-0000-0200-000000000000}">
          <x14:formula1>
            <xm:f>Lists!$B$2:$B$6</xm:f>
          </x14:formula1>
          <x14:formula2>
            <xm:f>0</xm:f>
          </x14:formula2>
          <xm:sqref>C11:C80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zoomScaleNormal="100" workbookViewId="0">
      <selection activeCell="A7" sqref="A7"/>
    </sheetView>
  </sheetViews>
  <sheetFormatPr defaultColWidth="8.6640625" defaultRowHeight="15.05" customHeight="1" x14ac:dyDescent="0.65"/>
  <cols>
    <col min="1" max="8" width="20" style="2" customWidth="1"/>
    <col min="9" max="16384" width="8.6640625" style="2"/>
  </cols>
  <sheetData>
    <row r="1" spans="1:8" ht="42.6" x14ac:dyDescent="0.65">
      <c r="A1" s="4" t="s">
        <v>209</v>
      </c>
      <c r="B1" s="4" t="s">
        <v>210</v>
      </c>
      <c r="C1" s="4" t="s">
        <v>211</v>
      </c>
      <c r="D1" s="4" t="s">
        <v>212</v>
      </c>
      <c r="E1" s="4" t="s">
        <v>213</v>
      </c>
      <c r="F1" s="4" t="s">
        <v>214</v>
      </c>
      <c r="G1" s="4" t="s">
        <v>215</v>
      </c>
      <c r="H1" s="4" t="s">
        <v>216</v>
      </c>
    </row>
    <row r="2" spans="1:8" ht="19.45" x14ac:dyDescent="0.65">
      <c r="A2" s="2" t="s">
        <v>17</v>
      </c>
      <c r="B2" s="2" t="s">
        <v>117</v>
      </c>
      <c r="C2" s="2" t="s">
        <v>217</v>
      </c>
      <c r="D2" s="2" t="s">
        <v>218</v>
      </c>
      <c r="E2" s="2" t="s">
        <v>219</v>
      </c>
      <c r="F2" s="2" t="s">
        <v>220</v>
      </c>
      <c r="G2" s="2" t="s">
        <v>221</v>
      </c>
      <c r="H2" s="2" t="s">
        <v>222</v>
      </c>
    </row>
    <row r="3" spans="1:8" ht="19.45" x14ac:dyDescent="0.65">
      <c r="A3" s="2" t="s">
        <v>16</v>
      </c>
      <c r="B3" s="2" t="s">
        <v>116</v>
      </c>
      <c r="C3" s="2" t="s">
        <v>223</v>
      </c>
      <c r="D3" s="2" t="s">
        <v>224</v>
      </c>
      <c r="E3" s="2" t="s">
        <v>225</v>
      </c>
      <c r="F3" s="2" t="s">
        <v>226</v>
      </c>
      <c r="G3" s="2" t="s">
        <v>227</v>
      </c>
      <c r="H3" s="2" t="s">
        <v>228</v>
      </c>
    </row>
    <row r="4" spans="1:8" ht="19.45" x14ac:dyDescent="0.65">
      <c r="A4" s="2" t="s">
        <v>15</v>
      </c>
      <c r="B4" s="2" t="s">
        <v>115</v>
      </c>
      <c r="E4" s="2" t="s">
        <v>229</v>
      </c>
      <c r="F4" s="2" t="s">
        <v>230</v>
      </c>
      <c r="G4" s="2" t="s">
        <v>231</v>
      </c>
      <c r="H4" s="2" t="s">
        <v>232</v>
      </c>
    </row>
    <row r="5" spans="1:8" ht="19.45" x14ac:dyDescent="0.65">
      <c r="A5" s="2" t="s">
        <v>22</v>
      </c>
      <c r="B5" s="2" t="s">
        <v>120</v>
      </c>
      <c r="E5" s="2" t="s">
        <v>233</v>
      </c>
      <c r="F5" s="2" t="s">
        <v>234</v>
      </c>
    </row>
    <row r="6" spans="1:8" ht="19.45" x14ac:dyDescent="0.65">
      <c r="A6" s="2" t="s">
        <v>30</v>
      </c>
      <c r="B6" s="2" t="s">
        <v>127</v>
      </c>
      <c r="E6" s="2" t="s">
        <v>235</v>
      </c>
      <c r="F6" s="2" t="s">
        <v>236</v>
      </c>
    </row>
    <row r="7" spans="1:8" ht="19.45" x14ac:dyDescent="0.65">
      <c r="E7" s="2" t="s">
        <v>237</v>
      </c>
      <c r="F7" s="2" t="s">
        <v>238</v>
      </c>
    </row>
    <row r="8" spans="1:8" ht="19.45" x14ac:dyDescent="0.65">
      <c r="E8" s="2" t="s">
        <v>239</v>
      </c>
      <c r="F8" s="2" t="s">
        <v>240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B9BD5"/>
  </sheetPr>
  <dimension ref="A1:I119"/>
  <sheetViews>
    <sheetView showGridLines="0" zoomScaleNormal="100" workbookViewId="0">
      <pane ySplit="9" topLeftCell="A10" activePane="bottomLeft" state="frozen"/>
      <selection pane="bottomLeft" activeCell="B11" sqref="B11"/>
    </sheetView>
  </sheetViews>
  <sheetFormatPr defaultColWidth="8.6640625" defaultRowHeight="15.05" customHeight="1" x14ac:dyDescent="0.2"/>
  <cols>
    <col min="1" max="1" width="42" style="5" customWidth="1"/>
    <col min="2" max="2" width="24" style="5" customWidth="1"/>
    <col min="3" max="3" width="22" style="5" customWidth="1"/>
    <col min="4" max="4" width="28" style="5" customWidth="1"/>
    <col min="5" max="5" width="38" style="5" customWidth="1"/>
    <col min="6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241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243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244</v>
      </c>
      <c r="B5" s="9" t="s">
        <v>245</v>
      </c>
      <c r="C5" s="10" t="s">
        <v>246</v>
      </c>
      <c r="D5" s="11" t="s">
        <v>18</v>
      </c>
      <c r="E5" s="12" t="s">
        <v>247</v>
      </c>
      <c r="F5" s="3" t="s">
        <v>248</v>
      </c>
      <c r="G5" s="3"/>
    </row>
    <row r="6" spans="1:9" ht="19.600000000000001" customHeight="1" x14ac:dyDescent="0.2">
      <c r="A6" s="13">
        <f>COUNTA(A11:A20)</f>
        <v>10</v>
      </c>
      <c r="B6" s="13">
        <f>COUNTIF(B11:B20,"&lt;&gt;")</f>
        <v>0</v>
      </c>
      <c r="C6" s="13">
        <f>COUNTA(A11:A20)-COUNTIF(B11:B20,"&lt;&gt;")</f>
        <v>10</v>
      </c>
      <c r="D6" s="14">
        <f>IFERROR(B6/A6,0)</f>
        <v>0</v>
      </c>
      <c r="E6" s="15">
        <f>COUNTIF(E11:E20,"&lt;&gt;")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249</v>
      </c>
      <c r="B10" s="4" t="s">
        <v>250</v>
      </c>
      <c r="C10" s="4" t="s">
        <v>26</v>
      </c>
      <c r="D10" s="4" t="s">
        <v>28</v>
      </c>
      <c r="E10" s="4" t="s">
        <v>29</v>
      </c>
    </row>
    <row r="11" spans="1:9" ht="19.600000000000001" customHeight="1" x14ac:dyDescent="0.2">
      <c r="A11" s="16" t="s">
        <v>251</v>
      </c>
      <c r="B11" s="19"/>
      <c r="C11" s="17"/>
      <c r="D11" s="17"/>
      <c r="E11" s="17"/>
    </row>
    <row r="12" spans="1:9" ht="19.600000000000001" customHeight="1" x14ac:dyDescent="0.2">
      <c r="A12" s="16" t="s">
        <v>252</v>
      </c>
      <c r="B12" s="19"/>
      <c r="C12" s="17"/>
      <c r="D12" s="17"/>
      <c r="E12" s="17"/>
    </row>
    <row r="13" spans="1:9" ht="19.600000000000001" customHeight="1" x14ac:dyDescent="0.2">
      <c r="A13" s="16" t="s">
        <v>253</v>
      </c>
      <c r="B13" s="19"/>
      <c r="C13" s="17"/>
      <c r="D13" s="17"/>
      <c r="E13" s="17"/>
    </row>
    <row r="14" spans="1:9" ht="19.600000000000001" customHeight="1" x14ac:dyDescent="0.2">
      <c r="A14" s="16" t="s">
        <v>254</v>
      </c>
      <c r="B14" s="19"/>
      <c r="C14" s="17"/>
      <c r="D14" s="17"/>
      <c r="E14" s="17"/>
    </row>
    <row r="15" spans="1:9" ht="19.600000000000001" customHeight="1" x14ac:dyDescent="0.2">
      <c r="A15" s="16" t="s">
        <v>255</v>
      </c>
      <c r="B15" s="19"/>
      <c r="C15" s="17"/>
      <c r="D15" s="17"/>
      <c r="E15" s="17"/>
    </row>
    <row r="16" spans="1:9" ht="19.600000000000001" customHeight="1" x14ac:dyDescent="0.2">
      <c r="A16" s="16" t="s">
        <v>256</v>
      </c>
      <c r="B16" s="19"/>
      <c r="C16" s="17"/>
      <c r="D16" s="17"/>
      <c r="E16" s="17"/>
    </row>
    <row r="17" spans="1:5" ht="19.600000000000001" customHeight="1" x14ac:dyDescent="0.2">
      <c r="A17" s="16" t="s">
        <v>257</v>
      </c>
      <c r="B17" s="19"/>
      <c r="C17" s="17"/>
      <c r="D17" s="17"/>
      <c r="E17" s="17"/>
    </row>
    <row r="18" spans="1:5" ht="19.600000000000001" customHeight="1" x14ac:dyDescent="0.2">
      <c r="A18" s="16" t="s">
        <v>258</v>
      </c>
      <c r="B18" s="19"/>
      <c r="C18" s="17"/>
      <c r="D18" s="17"/>
      <c r="E18" s="17"/>
    </row>
    <row r="19" spans="1:5" ht="19.600000000000001" customHeight="1" x14ac:dyDescent="0.2">
      <c r="A19" s="16" t="s">
        <v>259</v>
      </c>
      <c r="B19" s="19"/>
      <c r="C19" s="17"/>
      <c r="D19" s="17"/>
      <c r="E19" s="17"/>
    </row>
    <row r="20" spans="1:5" ht="19.600000000000001" customHeight="1" x14ac:dyDescent="0.2">
      <c r="A20" s="16" t="s">
        <v>260</v>
      </c>
      <c r="B20" s="19"/>
      <c r="C20" s="17"/>
      <c r="D20" s="17"/>
      <c r="E20" s="17"/>
    </row>
    <row r="21" spans="1:5" ht="19.600000000000001" customHeight="1" x14ac:dyDescent="0.2"/>
    <row r="22" spans="1:5" ht="19.600000000000001" customHeight="1" x14ac:dyDescent="0.2"/>
    <row r="23" spans="1:5" ht="19.600000000000001" customHeight="1" x14ac:dyDescent="0.2"/>
    <row r="24" spans="1:5" ht="19.600000000000001" customHeight="1" x14ac:dyDescent="0.2"/>
    <row r="25" spans="1:5" ht="19.600000000000001" customHeight="1" x14ac:dyDescent="0.2"/>
    <row r="26" spans="1:5" ht="19.600000000000001" customHeight="1" x14ac:dyDescent="0.2"/>
    <row r="27" spans="1:5" ht="19.600000000000001" customHeight="1" x14ac:dyDescent="0.2"/>
    <row r="28" spans="1:5" ht="19.600000000000001" customHeight="1" x14ac:dyDescent="0.2"/>
    <row r="29" spans="1:5" ht="19.600000000000001" customHeight="1" x14ac:dyDescent="0.2"/>
    <row r="30" spans="1:5" ht="19.600000000000001" customHeight="1" x14ac:dyDescent="0.2"/>
    <row r="31" spans="1:5" ht="19.600000000000001" customHeight="1" x14ac:dyDescent="0.2"/>
    <row r="32" spans="1:5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4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Lists!$C$2:$C$3</xm:f>
          </x14:formula1>
          <x14:formula2>
            <xm:f>0</xm:f>
          </x14:formula2>
          <xm:sqref>B20 B11:B17</xm:sqref>
        </x14:dataValidation>
        <x14:dataValidation type="list" allowBlank="1" xr:uid="{00000000-0002-0000-0400-000002000000}">
          <x14:formula1>
            <xm:f>Lists!$E$2:$E$4</xm:f>
          </x14:formula1>
          <x14:formula2>
            <xm:f>0</xm:f>
          </x14:formula2>
          <xm:sqref>B18:B19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B9BD5"/>
  </sheetPr>
  <dimension ref="A1:M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22" style="5" customWidth="1"/>
    <col min="2" max="2" width="28" style="5" customWidth="1"/>
    <col min="3" max="3" width="24" style="5" customWidth="1"/>
    <col min="4" max="4" width="14" style="5" customWidth="1"/>
    <col min="5" max="5" width="12" style="5" customWidth="1"/>
    <col min="6" max="6" width="14" style="5" customWidth="1"/>
    <col min="7" max="7" width="24" style="5" customWidth="1"/>
    <col min="8" max="8" width="22" style="5" customWidth="1"/>
    <col min="9" max="9" width="24" style="5" customWidth="1"/>
    <col min="10" max="10" width="18" style="5" customWidth="1"/>
    <col min="11" max="11" width="14" style="5" customWidth="1"/>
    <col min="12" max="12" width="18" style="5" customWidth="1"/>
    <col min="13" max="13" width="16" style="5" customWidth="1"/>
    <col min="14" max="16384" width="8.6640625" style="5"/>
  </cols>
  <sheetData>
    <row r="1" spans="1:13" ht="23.95" customHeight="1" x14ac:dyDescent="0.2">
      <c r="A1" s="1" t="s">
        <v>261</v>
      </c>
      <c r="B1" s="1"/>
      <c r="C1" s="1"/>
      <c r="D1" s="1"/>
      <c r="E1" s="1"/>
      <c r="F1" s="1"/>
      <c r="G1" s="1"/>
      <c r="I1" s="6" t="s">
        <v>242</v>
      </c>
    </row>
    <row r="2" spans="1:13" ht="23.95" customHeight="1" x14ac:dyDescent="0.2">
      <c r="A2" s="1"/>
      <c r="B2" s="1"/>
      <c r="C2" s="1"/>
      <c r="D2" s="1"/>
      <c r="E2" s="1"/>
      <c r="F2" s="1"/>
      <c r="G2" s="1"/>
    </row>
    <row r="3" spans="1:13" ht="21" customHeight="1" x14ac:dyDescent="0.2">
      <c r="A3" s="7" t="s">
        <v>262</v>
      </c>
      <c r="B3" s="7"/>
      <c r="C3" s="7"/>
      <c r="D3" s="7"/>
      <c r="E3" s="7"/>
      <c r="F3" s="7"/>
      <c r="G3" s="7"/>
    </row>
    <row r="4" spans="1:13" ht="19.600000000000001" customHeight="1" x14ac:dyDescent="0.2"/>
    <row r="5" spans="1:13" ht="19.600000000000001" customHeight="1" x14ac:dyDescent="0.2">
      <c r="A5" s="8" t="s">
        <v>263</v>
      </c>
      <c r="B5" s="9" t="s">
        <v>264</v>
      </c>
      <c r="C5" s="10" t="s">
        <v>265</v>
      </c>
      <c r="D5" s="11" t="s">
        <v>266</v>
      </c>
      <c r="E5" s="12" t="s">
        <v>267</v>
      </c>
      <c r="F5" s="3" t="s">
        <v>268</v>
      </c>
      <c r="G5" s="3"/>
    </row>
    <row r="6" spans="1:13" ht="19.600000000000001" customHeight="1" x14ac:dyDescent="0.2">
      <c r="A6" s="13">
        <f>COUNTA(A11:A40)</f>
        <v>0</v>
      </c>
      <c r="B6" s="13">
        <f>COUNTIF(F11:F40,"Alto")</f>
        <v>0</v>
      </c>
      <c r="C6" s="13">
        <f>COUNTIF(I11:I40,"&lt;&gt;")</f>
        <v>0</v>
      </c>
      <c r="D6" s="14">
        <f>IFERROR(COUNTIF(J11:J40,"&lt;&gt;")/MAX(1,COUNTA(A11:A40)),0)</f>
        <v>0</v>
      </c>
      <c r="E6" s="18" t="str">
        <f>IF(COUNTA(K11:K40)=0,"",MIN(K11:K40))</f>
        <v/>
      </c>
      <c r="F6" s="3"/>
      <c r="G6" s="3"/>
    </row>
    <row r="7" spans="1:13" ht="19.600000000000001" customHeight="1" x14ac:dyDescent="0.2"/>
    <row r="8" spans="1:13" ht="19.600000000000001" customHeight="1" x14ac:dyDescent="0.2"/>
    <row r="9" spans="1:13" ht="19.600000000000001" customHeight="1" x14ac:dyDescent="0.2"/>
    <row r="10" spans="1:13" ht="19.600000000000001" customHeight="1" x14ac:dyDescent="0.2">
      <c r="A10" s="4" t="s">
        <v>269</v>
      </c>
      <c r="B10" s="4" t="s">
        <v>270</v>
      </c>
      <c r="C10" s="4" t="s">
        <v>271</v>
      </c>
      <c r="D10" s="4" t="s">
        <v>272</v>
      </c>
      <c r="E10" s="4" t="s">
        <v>273</v>
      </c>
      <c r="F10" s="4" t="s">
        <v>274</v>
      </c>
      <c r="G10" s="4" t="s">
        <v>275</v>
      </c>
      <c r="H10" s="20" t="s">
        <v>276</v>
      </c>
      <c r="I10" s="4" t="s">
        <v>277</v>
      </c>
      <c r="J10" s="4" t="s">
        <v>26</v>
      </c>
      <c r="K10" s="4" t="s">
        <v>27</v>
      </c>
      <c r="L10" s="4" t="s">
        <v>28</v>
      </c>
      <c r="M10" s="4" t="s">
        <v>278</v>
      </c>
    </row>
    <row r="11" spans="1:13" ht="19.600000000000001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9.600000000000001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9.600000000000001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9.600000000000001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9.600000000000001" customHeigh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9.600000000000001" customHeight="1" x14ac:dyDescent="0.2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9.600000000000001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9.600000000000001" customHeigh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9.600000000000001" customHeight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9.600000000000001" customHeigh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9.600000000000001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9.600000000000001" customHeight="1" x14ac:dyDescent="0.2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9.600000000000001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9.600000000000001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9.600000000000001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9.600000000000001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9.600000000000001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9.600000000000001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9.600000000000001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9.600000000000001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9.600000000000001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9.600000000000001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9.600000000000001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9.600000000000001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9.600000000000001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9.600000000000001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9.600000000000001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9.600000000000001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9.600000000000001" customHeight="1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9.600000000000001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9.600000000000001" customHeight="1" x14ac:dyDescent="0.2"/>
    <row r="42" spans="1:13" ht="19.600000000000001" customHeight="1" x14ac:dyDescent="0.2"/>
    <row r="43" spans="1:13" ht="19.600000000000001" customHeight="1" x14ac:dyDescent="0.2"/>
    <row r="44" spans="1:13" ht="19.600000000000001" customHeight="1" x14ac:dyDescent="0.2"/>
    <row r="45" spans="1:13" ht="19.600000000000001" customHeight="1" x14ac:dyDescent="0.2"/>
    <row r="46" spans="1:13" ht="19.600000000000001" customHeight="1" x14ac:dyDescent="0.2"/>
    <row r="47" spans="1:13" ht="19.600000000000001" customHeight="1" x14ac:dyDescent="0.2"/>
    <row r="48" spans="1:13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5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Lists!$E$2:$E$4</xm:f>
          </x14:formula1>
          <x14:formula2>
            <xm:f>0</xm:f>
          </x14:formula2>
          <xm:sqref>D11:F40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B9BD5"/>
  </sheetPr>
  <dimension ref="A1:I119"/>
  <sheetViews>
    <sheetView showGridLines="0" zoomScaleNormal="100" workbookViewId="0">
      <pane ySplit="9" topLeftCell="A10" activePane="bottomLeft" state="frozen"/>
      <selection pane="bottomLeft" activeCell="B11" sqref="B11"/>
    </sheetView>
  </sheetViews>
  <sheetFormatPr defaultColWidth="8.6640625" defaultRowHeight="15.05" customHeight="1" x14ac:dyDescent="0.2"/>
  <cols>
    <col min="1" max="1" width="42" style="5" customWidth="1"/>
    <col min="2" max="2" width="24" style="5" customWidth="1"/>
    <col min="3" max="3" width="22" style="5" customWidth="1"/>
    <col min="4" max="4" width="28" style="5" customWidth="1"/>
    <col min="5" max="5" width="38" style="5" customWidth="1"/>
    <col min="6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279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280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244</v>
      </c>
      <c r="B5" s="9" t="s">
        <v>245</v>
      </c>
      <c r="C5" s="10" t="s">
        <v>246</v>
      </c>
      <c r="D5" s="11" t="s">
        <v>18</v>
      </c>
      <c r="E5" s="12" t="s">
        <v>247</v>
      </c>
      <c r="F5" s="3" t="s">
        <v>248</v>
      </c>
      <c r="G5" s="3"/>
    </row>
    <row r="6" spans="1:9" ht="19.600000000000001" customHeight="1" x14ac:dyDescent="0.2">
      <c r="A6" s="13">
        <f>COUNTA(A11:A20)</f>
        <v>10</v>
      </c>
      <c r="B6" s="13">
        <f>COUNTIF(B11:B20,"&lt;&gt;")</f>
        <v>0</v>
      </c>
      <c r="C6" s="13">
        <f>COUNTA(A11:A20)-COUNTIF(B11:B20,"&lt;&gt;")</f>
        <v>10</v>
      </c>
      <c r="D6" s="14">
        <f>IFERROR(B6/A6,0)</f>
        <v>0</v>
      </c>
      <c r="E6" s="15">
        <f>COUNTIF(E11:E20,"&lt;&gt;")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249</v>
      </c>
      <c r="B10" s="4" t="s">
        <v>281</v>
      </c>
      <c r="C10" s="4" t="s">
        <v>26</v>
      </c>
      <c r="D10" s="4" t="s">
        <v>28</v>
      </c>
      <c r="E10" s="4" t="s">
        <v>29</v>
      </c>
    </row>
    <row r="11" spans="1:9" ht="19.600000000000001" customHeight="1" x14ac:dyDescent="0.2">
      <c r="A11" s="16" t="s">
        <v>282</v>
      </c>
      <c r="B11" s="19"/>
      <c r="C11" s="17"/>
      <c r="D11" s="17"/>
      <c r="E11" s="17"/>
    </row>
    <row r="12" spans="1:9" ht="19.600000000000001" customHeight="1" x14ac:dyDescent="0.2">
      <c r="A12" s="16" t="s">
        <v>283</v>
      </c>
      <c r="B12" s="19"/>
      <c r="C12" s="17"/>
      <c r="D12" s="17"/>
      <c r="E12" s="17"/>
    </row>
    <row r="13" spans="1:9" ht="19.600000000000001" customHeight="1" x14ac:dyDescent="0.2">
      <c r="A13" s="16" t="s">
        <v>284</v>
      </c>
      <c r="B13" s="19"/>
      <c r="C13" s="17"/>
      <c r="D13" s="17"/>
      <c r="E13" s="17"/>
    </row>
    <row r="14" spans="1:9" ht="19.600000000000001" customHeight="1" x14ac:dyDescent="0.2">
      <c r="A14" s="16" t="s">
        <v>285</v>
      </c>
      <c r="B14" s="19"/>
      <c r="C14" s="17"/>
      <c r="D14" s="17"/>
      <c r="E14" s="17"/>
    </row>
    <row r="15" spans="1:9" ht="19.600000000000001" customHeight="1" x14ac:dyDescent="0.2">
      <c r="A15" s="16" t="s">
        <v>286</v>
      </c>
      <c r="B15" s="19"/>
      <c r="C15" s="17"/>
      <c r="D15" s="17"/>
      <c r="E15" s="17"/>
    </row>
    <row r="16" spans="1:9" ht="19.600000000000001" customHeight="1" x14ac:dyDescent="0.2">
      <c r="A16" s="16" t="s">
        <v>287</v>
      </c>
      <c r="B16" s="19"/>
      <c r="C16" s="17"/>
      <c r="D16" s="17"/>
      <c r="E16" s="17"/>
    </row>
    <row r="17" spans="1:5" ht="19.600000000000001" customHeight="1" x14ac:dyDescent="0.2">
      <c r="A17" s="16" t="s">
        <v>288</v>
      </c>
      <c r="B17" s="19"/>
      <c r="C17" s="17"/>
      <c r="D17" s="17"/>
      <c r="E17" s="17"/>
    </row>
    <row r="18" spans="1:5" ht="19.600000000000001" customHeight="1" x14ac:dyDescent="0.2">
      <c r="A18" s="16" t="s">
        <v>289</v>
      </c>
      <c r="B18" s="19"/>
      <c r="C18" s="17"/>
      <c r="D18" s="17"/>
      <c r="E18" s="17"/>
    </row>
    <row r="19" spans="1:5" ht="19.600000000000001" customHeight="1" x14ac:dyDescent="0.2">
      <c r="A19" s="16" t="s">
        <v>290</v>
      </c>
      <c r="B19" s="19"/>
      <c r="C19" s="17"/>
      <c r="D19" s="17"/>
      <c r="E19" s="17"/>
    </row>
    <row r="20" spans="1:5" ht="19.600000000000001" customHeight="1" x14ac:dyDescent="0.2">
      <c r="A20" s="16" t="s">
        <v>291</v>
      </c>
      <c r="B20" s="19"/>
      <c r="C20" s="17"/>
      <c r="D20" s="17"/>
      <c r="E20" s="17"/>
    </row>
    <row r="21" spans="1:5" ht="19.600000000000001" customHeight="1" x14ac:dyDescent="0.2"/>
    <row r="22" spans="1:5" ht="19.600000000000001" customHeight="1" x14ac:dyDescent="0.2"/>
    <row r="23" spans="1:5" ht="19.600000000000001" customHeight="1" x14ac:dyDescent="0.2"/>
    <row r="24" spans="1:5" ht="19.600000000000001" customHeight="1" x14ac:dyDescent="0.2"/>
    <row r="25" spans="1:5" ht="19.600000000000001" customHeight="1" x14ac:dyDescent="0.2"/>
    <row r="26" spans="1:5" ht="19.600000000000001" customHeight="1" x14ac:dyDescent="0.2"/>
    <row r="27" spans="1:5" ht="19.600000000000001" customHeight="1" x14ac:dyDescent="0.2"/>
    <row r="28" spans="1:5" ht="19.600000000000001" customHeight="1" x14ac:dyDescent="0.2"/>
    <row r="29" spans="1:5" ht="19.600000000000001" customHeight="1" x14ac:dyDescent="0.2"/>
    <row r="30" spans="1:5" ht="19.600000000000001" customHeight="1" x14ac:dyDescent="0.2"/>
    <row r="31" spans="1:5" ht="19.600000000000001" customHeight="1" x14ac:dyDescent="0.2"/>
    <row r="32" spans="1:5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6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600-000000000000}">
          <x14:formula1>
            <xm:f>Lists!$C$2:$C$3</xm:f>
          </x14:formula1>
          <x14:formula2>
            <xm:f>0</xm:f>
          </x14:formula2>
          <xm:sqref>B11:B18 B20</xm:sqref>
        </x14:dataValidation>
        <x14:dataValidation type="list" allowBlank="1" xr:uid="{00000000-0002-0000-0600-000001000000}">
          <x14:formula1>
            <xm:f>Lists!$G$2:$G$4</xm:f>
          </x14:formula1>
          <x14:formula2>
            <xm:f>0</xm:f>
          </x14:formula2>
          <xm:sqref>B19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B9BD5"/>
  </sheetPr>
  <dimension ref="A1:I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24" style="5" customWidth="1"/>
    <col min="2" max="2" width="34" style="5" customWidth="1"/>
    <col min="3" max="3" width="16" style="5" customWidth="1"/>
    <col min="4" max="4" width="14" style="5" customWidth="1"/>
    <col min="5" max="5" width="28" style="5" customWidth="1"/>
    <col min="6" max="6" width="18" style="5" customWidth="1"/>
    <col min="7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292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293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294</v>
      </c>
      <c r="B5" s="9" t="s">
        <v>295</v>
      </c>
      <c r="C5" s="10" t="s">
        <v>296</v>
      </c>
      <c r="D5" s="11" t="s">
        <v>297</v>
      </c>
      <c r="E5" s="12" t="s">
        <v>298</v>
      </c>
      <c r="F5" s="3" t="s">
        <v>299</v>
      </c>
      <c r="G5" s="3"/>
    </row>
    <row r="6" spans="1:9" ht="19.600000000000001" customHeight="1" x14ac:dyDescent="0.2">
      <c r="A6" s="13">
        <f>COUNTA(A11:A30)</f>
        <v>0</v>
      </c>
      <c r="B6" s="13">
        <f>COUNTIF(D11:D30,"&lt;&gt;")</f>
        <v>0</v>
      </c>
      <c r="C6" s="13">
        <f>COUNTIF(E11:E30,"&lt;&gt;")</f>
        <v>0</v>
      </c>
      <c r="D6" s="14">
        <f>IFERROR(COUNTIF(F11:F30,"Sim")/MAX(1,COUNTA(A11:A30)),0)</f>
        <v>0</v>
      </c>
      <c r="E6" s="18" t="str">
        <f>IF(COUNTA(D11:D30)=0,"",MIN(D11:D30))</f>
        <v/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300</v>
      </c>
      <c r="B10" s="4" t="s">
        <v>301</v>
      </c>
      <c r="C10" s="4" t="s">
        <v>302</v>
      </c>
      <c r="D10" s="4" t="s">
        <v>303</v>
      </c>
      <c r="E10" s="4" t="s">
        <v>28</v>
      </c>
      <c r="F10" s="4" t="s">
        <v>304</v>
      </c>
    </row>
    <row r="11" spans="1:9" ht="19.600000000000001" customHeight="1" x14ac:dyDescent="0.2">
      <c r="A11" s="16"/>
      <c r="B11" s="17"/>
      <c r="C11" s="17"/>
      <c r="D11" s="17"/>
      <c r="E11" s="17"/>
      <c r="F11" s="17"/>
    </row>
    <row r="12" spans="1:9" ht="19.600000000000001" customHeight="1" x14ac:dyDescent="0.2">
      <c r="A12" s="16"/>
      <c r="B12" s="17"/>
      <c r="C12" s="17"/>
      <c r="D12" s="17"/>
      <c r="E12" s="17"/>
      <c r="F12" s="17"/>
    </row>
    <row r="13" spans="1:9" ht="19.600000000000001" customHeight="1" x14ac:dyDescent="0.2">
      <c r="A13" s="16"/>
      <c r="B13" s="17"/>
      <c r="C13" s="17"/>
      <c r="D13" s="17"/>
      <c r="E13" s="17"/>
      <c r="F13" s="17"/>
    </row>
    <row r="14" spans="1:9" ht="19.600000000000001" customHeight="1" x14ac:dyDescent="0.2">
      <c r="A14" s="16"/>
      <c r="B14" s="17"/>
      <c r="C14" s="17"/>
      <c r="D14" s="17"/>
      <c r="E14" s="17"/>
      <c r="F14" s="17"/>
    </row>
    <row r="15" spans="1:9" ht="19.600000000000001" customHeight="1" x14ac:dyDescent="0.2">
      <c r="A15" s="16"/>
      <c r="B15" s="17"/>
      <c r="C15" s="17"/>
      <c r="D15" s="17"/>
      <c r="E15" s="17"/>
      <c r="F15" s="17"/>
    </row>
    <row r="16" spans="1:9" ht="19.600000000000001" customHeight="1" x14ac:dyDescent="0.2">
      <c r="A16" s="16"/>
      <c r="B16" s="17"/>
      <c r="C16" s="17"/>
      <c r="D16" s="17"/>
      <c r="E16" s="17"/>
      <c r="F16" s="17"/>
    </row>
    <row r="17" spans="1:6" ht="19.600000000000001" customHeight="1" x14ac:dyDescent="0.2">
      <c r="A17" s="16"/>
      <c r="B17" s="17"/>
      <c r="C17" s="17"/>
      <c r="D17" s="17"/>
      <c r="E17" s="17"/>
      <c r="F17" s="17"/>
    </row>
    <row r="18" spans="1:6" ht="19.600000000000001" customHeight="1" x14ac:dyDescent="0.2">
      <c r="A18" s="16"/>
      <c r="B18" s="17"/>
      <c r="C18" s="17"/>
      <c r="D18" s="17"/>
      <c r="E18" s="17"/>
      <c r="F18" s="17"/>
    </row>
    <row r="19" spans="1:6" ht="19.600000000000001" customHeight="1" x14ac:dyDescent="0.2">
      <c r="A19" s="16"/>
      <c r="B19" s="17"/>
      <c r="C19" s="17"/>
      <c r="D19" s="17"/>
      <c r="E19" s="17"/>
      <c r="F19" s="17"/>
    </row>
    <row r="20" spans="1:6" ht="19.600000000000001" customHeight="1" x14ac:dyDescent="0.2">
      <c r="A20" s="16"/>
      <c r="B20" s="17"/>
      <c r="C20" s="17"/>
      <c r="D20" s="17"/>
      <c r="E20" s="17"/>
      <c r="F20" s="17"/>
    </row>
    <row r="21" spans="1:6" ht="19.600000000000001" customHeight="1" x14ac:dyDescent="0.2">
      <c r="A21" s="16"/>
      <c r="B21" s="17"/>
      <c r="C21" s="17"/>
      <c r="D21" s="17"/>
      <c r="E21" s="17"/>
      <c r="F21" s="17"/>
    </row>
    <row r="22" spans="1:6" ht="19.600000000000001" customHeight="1" x14ac:dyDescent="0.2">
      <c r="A22" s="16"/>
      <c r="B22" s="17"/>
      <c r="C22" s="17"/>
      <c r="D22" s="17"/>
      <c r="E22" s="17"/>
      <c r="F22" s="17"/>
    </row>
    <row r="23" spans="1:6" ht="19.600000000000001" customHeight="1" x14ac:dyDescent="0.2">
      <c r="A23" s="16"/>
      <c r="B23" s="17"/>
      <c r="C23" s="17"/>
      <c r="D23" s="17"/>
      <c r="E23" s="17"/>
      <c r="F23" s="17"/>
    </row>
    <row r="24" spans="1:6" ht="19.600000000000001" customHeight="1" x14ac:dyDescent="0.2">
      <c r="A24" s="16"/>
      <c r="B24" s="17"/>
      <c r="C24" s="17"/>
      <c r="D24" s="17"/>
      <c r="E24" s="17"/>
      <c r="F24" s="17"/>
    </row>
    <row r="25" spans="1:6" ht="19.600000000000001" customHeight="1" x14ac:dyDescent="0.2">
      <c r="A25" s="16"/>
      <c r="B25" s="17"/>
      <c r="C25" s="17"/>
      <c r="D25" s="17"/>
      <c r="E25" s="17"/>
      <c r="F25" s="17"/>
    </row>
    <row r="26" spans="1:6" ht="19.600000000000001" customHeight="1" x14ac:dyDescent="0.2">
      <c r="A26" s="16"/>
      <c r="B26" s="17"/>
      <c r="C26" s="17"/>
      <c r="D26" s="17"/>
      <c r="E26" s="17"/>
      <c r="F26" s="17"/>
    </row>
    <row r="27" spans="1:6" ht="19.600000000000001" customHeight="1" x14ac:dyDescent="0.2">
      <c r="A27" s="16"/>
      <c r="B27" s="17"/>
      <c r="C27" s="17"/>
      <c r="D27" s="17"/>
      <c r="E27" s="17"/>
      <c r="F27" s="17"/>
    </row>
    <row r="28" spans="1:6" ht="19.600000000000001" customHeight="1" x14ac:dyDescent="0.2">
      <c r="A28" s="16"/>
      <c r="B28" s="17"/>
      <c r="C28" s="17"/>
      <c r="D28" s="17"/>
      <c r="E28" s="17"/>
      <c r="F28" s="17"/>
    </row>
    <row r="29" spans="1:6" ht="19.600000000000001" customHeight="1" x14ac:dyDescent="0.2">
      <c r="A29" s="16"/>
      <c r="B29" s="17"/>
      <c r="C29" s="17"/>
      <c r="D29" s="17"/>
      <c r="E29" s="17"/>
      <c r="F29" s="17"/>
    </row>
    <row r="30" spans="1:6" ht="19.600000000000001" customHeight="1" x14ac:dyDescent="0.2">
      <c r="A30" s="16"/>
      <c r="B30" s="17"/>
      <c r="C30" s="17"/>
      <c r="D30" s="17"/>
      <c r="E30" s="17"/>
      <c r="F30" s="17"/>
    </row>
    <row r="31" spans="1:6" ht="19.600000000000001" customHeight="1" x14ac:dyDescent="0.2"/>
    <row r="32" spans="1:6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7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700-000000000000}">
          <x14:formula1>
            <xm:f>Lists!$E$5:$E$8</xm:f>
          </x14:formula1>
          <x14:formula2>
            <xm:f>0</xm:f>
          </x14:formula2>
          <xm:sqref>C11:C30</xm:sqref>
        </x14:dataValidation>
        <x14:dataValidation type="list" allowBlank="1" xr:uid="{00000000-0002-0000-0700-000001000000}">
          <x14:formula1>
            <xm:f>Lists!$C$2:$C$3</xm:f>
          </x14:formula1>
          <x14:formula2>
            <xm:f>0</xm:f>
          </x14:formula2>
          <xm:sqref>F11:F30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B9BD5"/>
  </sheetPr>
  <dimension ref="A1:I119"/>
  <sheetViews>
    <sheetView showGridLines="0" zoomScaleNormal="100" workbookViewId="0">
      <pane ySplit="9" topLeftCell="A10" activePane="bottomLeft" state="frozen"/>
      <selection pane="bottomLeft" activeCell="A11" sqref="A11"/>
    </sheetView>
  </sheetViews>
  <sheetFormatPr defaultColWidth="8.6640625" defaultRowHeight="15.05" customHeight="1" x14ac:dyDescent="0.2"/>
  <cols>
    <col min="1" max="1" width="30" style="5" customWidth="1"/>
    <col min="2" max="4" width="16" style="5" customWidth="1"/>
    <col min="5" max="5" width="22" style="5" customWidth="1"/>
    <col min="6" max="6" width="30" style="5" customWidth="1"/>
    <col min="7" max="7" width="28" style="5" customWidth="1"/>
    <col min="8" max="9" width="16" style="5" customWidth="1"/>
    <col min="10" max="16384" width="8.6640625" style="5"/>
  </cols>
  <sheetData>
    <row r="1" spans="1:9" ht="23.95" customHeight="1" x14ac:dyDescent="0.2">
      <c r="A1" s="1" t="s">
        <v>305</v>
      </c>
      <c r="B1" s="1"/>
      <c r="C1" s="1"/>
      <c r="D1" s="1"/>
      <c r="E1" s="1"/>
      <c r="F1" s="1"/>
      <c r="G1" s="1"/>
      <c r="I1" s="6" t="s">
        <v>242</v>
      </c>
    </row>
    <row r="2" spans="1:9" ht="23.95" customHeight="1" x14ac:dyDescent="0.2">
      <c r="A2" s="1"/>
      <c r="B2" s="1"/>
      <c r="C2" s="1"/>
      <c r="D2" s="1"/>
      <c r="E2" s="1"/>
      <c r="F2" s="1"/>
      <c r="G2" s="1"/>
    </row>
    <row r="3" spans="1:9" ht="21" customHeight="1" x14ac:dyDescent="0.2">
      <c r="A3" s="7" t="s">
        <v>306</v>
      </c>
      <c r="B3" s="7"/>
      <c r="C3" s="7"/>
      <c r="D3" s="7"/>
      <c r="E3" s="7"/>
      <c r="F3" s="7"/>
      <c r="G3" s="7"/>
    </row>
    <row r="4" spans="1:9" ht="19.600000000000001" customHeight="1" x14ac:dyDescent="0.2"/>
    <row r="5" spans="1:9" ht="19.600000000000001" customHeight="1" x14ac:dyDescent="0.2">
      <c r="A5" s="8" t="s">
        <v>307</v>
      </c>
      <c r="B5" s="9" t="s">
        <v>308</v>
      </c>
      <c r="C5" s="10" t="s">
        <v>309</v>
      </c>
      <c r="D5" s="11" t="s">
        <v>266</v>
      </c>
      <c r="E5" s="12" t="s">
        <v>310</v>
      </c>
      <c r="F5" s="3" t="s">
        <v>311</v>
      </c>
      <c r="G5" s="3"/>
    </row>
    <row r="6" spans="1:9" ht="19.600000000000001" customHeight="1" x14ac:dyDescent="0.2">
      <c r="A6" s="13">
        <f>COUNTA(A11:A30)</f>
        <v>0</v>
      </c>
      <c r="B6" s="13">
        <f>COUNTIF(B11:B30,"&lt;&gt;")</f>
        <v>0</v>
      </c>
      <c r="C6" s="13">
        <f>COUNTIF(C11:C30,"&lt;&gt;")</f>
        <v>0</v>
      </c>
      <c r="D6" s="14">
        <f>IFERROR(COUNTIF(E11:E30,"&lt;&gt;")/MAX(1,COUNTA(A11:A30)),0)</f>
        <v>0</v>
      </c>
      <c r="E6" s="15">
        <f>COUNTIF(F11:F30,"&lt;&gt;")</f>
        <v>0</v>
      </c>
      <c r="F6" s="3"/>
      <c r="G6" s="3"/>
    </row>
    <row r="7" spans="1:9" ht="19.600000000000001" customHeight="1" x14ac:dyDescent="0.2"/>
    <row r="8" spans="1:9" ht="19.600000000000001" customHeight="1" x14ac:dyDescent="0.2"/>
    <row r="9" spans="1:9" ht="19.600000000000001" customHeight="1" x14ac:dyDescent="0.2"/>
    <row r="10" spans="1:9" ht="19.600000000000001" customHeight="1" x14ac:dyDescent="0.2">
      <c r="A10" s="4" t="s">
        <v>312</v>
      </c>
      <c r="B10" s="4" t="s">
        <v>313</v>
      </c>
      <c r="C10" s="4" t="s">
        <v>314</v>
      </c>
      <c r="D10" s="4" t="s">
        <v>302</v>
      </c>
      <c r="E10" s="4" t="s">
        <v>26</v>
      </c>
      <c r="F10" s="4" t="s">
        <v>315</v>
      </c>
    </row>
    <row r="11" spans="1:9" ht="19.600000000000001" customHeight="1" x14ac:dyDescent="0.2">
      <c r="A11" s="16"/>
      <c r="B11" s="17"/>
      <c r="C11" s="17"/>
      <c r="D11" s="17"/>
      <c r="E11" s="17"/>
      <c r="F11" s="17"/>
    </row>
    <row r="12" spans="1:9" ht="19.600000000000001" customHeight="1" x14ac:dyDescent="0.2">
      <c r="A12" s="16"/>
      <c r="B12" s="17"/>
      <c r="C12" s="17"/>
      <c r="D12" s="17"/>
      <c r="E12" s="17"/>
      <c r="F12" s="17"/>
    </row>
    <row r="13" spans="1:9" ht="19.600000000000001" customHeight="1" x14ac:dyDescent="0.2">
      <c r="A13" s="16"/>
      <c r="B13" s="17"/>
      <c r="C13" s="17"/>
      <c r="D13" s="17"/>
      <c r="E13" s="17"/>
      <c r="F13" s="17"/>
    </row>
    <row r="14" spans="1:9" ht="19.600000000000001" customHeight="1" x14ac:dyDescent="0.2">
      <c r="A14" s="16"/>
      <c r="B14" s="17"/>
      <c r="C14" s="17"/>
      <c r="D14" s="17"/>
      <c r="E14" s="17"/>
      <c r="F14" s="17"/>
    </row>
    <row r="15" spans="1:9" ht="19.600000000000001" customHeight="1" x14ac:dyDescent="0.2">
      <c r="A15" s="16"/>
      <c r="B15" s="17"/>
      <c r="C15" s="17"/>
      <c r="D15" s="17"/>
      <c r="E15" s="17"/>
      <c r="F15" s="17"/>
    </row>
    <row r="16" spans="1:9" ht="19.600000000000001" customHeight="1" x14ac:dyDescent="0.2">
      <c r="A16" s="16"/>
      <c r="B16" s="17"/>
      <c r="C16" s="17"/>
      <c r="D16" s="17"/>
      <c r="E16" s="17"/>
      <c r="F16" s="17"/>
    </row>
    <row r="17" spans="1:6" ht="19.600000000000001" customHeight="1" x14ac:dyDescent="0.2">
      <c r="A17" s="16"/>
      <c r="B17" s="17"/>
      <c r="C17" s="17"/>
      <c r="D17" s="17"/>
      <c r="E17" s="17"/>
      <c r="F17" s="17"/>
    </row>
    <row r="18" spans="1:6" ht="19.600000000000001" customHeight="1" x14ac:dyDescent="0.2">
      <c r="A18" s="16"/>
      <c r="B18" s="17"/>
      <c r="C18" s="17"/>
      <c r="D18" s="17"/>
      <c r="E18" s="17"/>
      <c r="F18" s="17"/>
    </row>
    <row r="19" spans="1:6" ht="19.600000000000001" customHeight="1" x14ac:dyDescent="0.2">
      <c r="A19" s="16"/>
      <c r="B19" s="17"/>
      <c r="C19" s="17"/>
      <c r="D19" s="17"/>
      <c r="E19" s="17"/>
      <c r="F19" s="17"/>
    </row>
    <row r="20" spans="1:6" ht="19.600000000000001" customHeight="1" x14ac:dyDescent="0.2">
      <c r="A20" s="16"/>
      <c r="B20" s="17"/>
      <c r="C20" s="17"/>
      <c r="D20" s="17"/>
      <c r="E20" s="17"/>
      <c r="F20" s="17"/>
    </row>
    <row r="21" spans="1:6" ht="19.600000000000001" customHeight="1" x14ac:dyDescent="0.2">
      <c r="A21" s="16"/>
      <c r="B21" s="17"/>
      <c r="C21" s="17"/>
      <c r="D21" s="17"/>
      <c r="E21" s="17"/>
      <c r="F21" s="17"/>
    </row>
    <row r="22" spans="1:6" ht="19.600000000000001" customHeight="1" x14ac:dyDescent="0.2">
      <c r="A22" s="16"/>
      <c r="B22" s="17"/>
      <c r="C22" s="17"/>
      <c r="D22" s="17"/>
      <c r="E22" s="17"/>
      <c r="F22" s="17"/>
    </row>
    <row r="23" spans="1:6" ht="19.600000000000001" customHeight="1" x14ac:dyDescent="0.2">
      <c r="A23" s="16"/>
      <c r="B23" s="17"/>
      <c r="C23" s="17"/>
      <c r="D23" s="17"/>
      <c r="E23" s="17"/>
      <c r="F23" s="17"/>
    </row>
    <row r="24" spans="1:6" ht="19.600000000000001" customHeight="1" x14ac:dyDescent="0.2">
      <c r="A24" s="16"/>
      <c r="B24" s="17"/>
      <c r="C24" s="17"/>
      <c r="D24" s="17"/>
      <c r="E24" s="17"/>
      <c r="F24" s="17"/>
    </row>
    <row r="25" spans="1:6" ht="19.600000000000001" customHeight="1" x14ac:dyDescent="0.2">
      <c r="A25" s="16"/>
      <c r="B25" s="17"/>
      <c r="C25" s="17"/>
      <c r="D25" s="17"/>
      <c r="E25" s="17"/>
      <c r="F25" s="17"/>
    </row>
    <row r="26" spans="1:6" ht="19.600000000000001" customHeight="1" x14ac:dyDescent="0.2">
      <c r="A26" s="16"/>
      <c r="B26" s="17"/>
      <c r="C26" s="17"/>
      <c r="D26" s="17"/>
      <c r="E26" s="17"/>
      <c r="F26" s="17"/>
    </row>
    <row r="27" spans="1:6" ht="19.600000000000001" customHeight="1" x14ac:dyDescent="0.2">
      <c r="A27" s="16"/>
      <c r="B27" s="17"/>
      <c r="C27" s="17"/>
      <c r="D27" s="17"/>
      <c r="E27" s="17"/>
      <c r="F27" s="17"/>
    </row>
    <row r="28" spans="1:6" ht="19.600000000000001" customHeight="1" x14ac:dyDescent="0.2">
      <c r="A28" s="16"/>
      <c r="B28" s="17"/>
      <c r="C28" s="17"/>
      <c r="D28" s="17"/>
      <c r="E28" s="17"/>
      <c r="F28" s="17"/>
    </row>
    <row r="29" spans="1:6" ht="19.600000000000001" customHeight="1" x14ac:dyDescent="0.2">
      <c r="A29" s="16"/>
      <c r="B29" s="17"/>
      <c r="C29" s="17"/>
      <c r="D29" s="17"/>
      <c r="E29" s="17"/>
      <c r="F29" s="17"/>
    </row>
    <row r="30" spans="1:6" ht="19.600000000000001" customHeight="1" x14ac:dyDescent="0.2">
      <c r="A30" s="16"/>
      <c r="B30" s="17"/>
      <c r="C30" s="17"/>
      <c r="D30" s="17"/>
      <c r="E30" s="17"/>
      <c r="F30" s="17"/>
    </row>
    <row r="31" spans="1:6" ht="19.600000000000001" customHeight="1" x14ac:dyDescent="0.2"/>
    <row r="32" spans="1:6" ht="19.600000000000001" customHeight="1" x14ac:dyDescent="0.2"/>
    <row r="33" s="5" customFormat="1" ht="19.600000000000001" customHeight="1" x14ac:dyDescent="0.2"/>
    <row r="34" s="5" customFormat="1" ht="19.600000000000001" customHeight="1" x14ac:dyDescent="0.2"/>
    <row r="35" s="5" customFormat="1" ht="19.600000000000001" customHeight="1" x14ac:dyDescent="0.2"/>
    <row r="36" s="5" customFormat="1" ht="19.600000000000001" customHeight="1" x14ac:dyDescent="0.2"/>
    <row r="37" s="5" customFormat="1" ht="19.600000000000001" customHeight="1" x14ac:dyDescent="0.2"/>
    <row r="38" s="5" customFormat="1" ht="19.600000000000001" customHeight="1" x14ac:dyDescent="0.2"/>
    <row r="39" s="5" customFormat="1" ht="19.600000000000001" customHeight="1" x14ac:dyDescent="0.2"/>
    <row r="40" s="5" customFormat="1" ht="19.600000000000001" customHeight="1" x14ac:dyDescent="0.2"/>
    <row r="41" s="5" customFormat="1" ht="19.600000000000001" customHeight="1" x14ac:dyDescent="0.2"/>
    <row r="42" s="5" customFormat="1" ht="19.600000000000001" customHeight="1" x14ac:dyDescent="0.2"/>
    <row r="43" s="5" customFormat="1" ht="19.600000000000001" customHeight="1" x14ac:dyDescent="0.2"/>
    <row r="44" s="5" customFormat="1" ht="19.600000000000001" customHeight="1" x14ac:dyDescent="0.2"/>
    <row r="45" s="5" customFormat="1" ht="19.600000000000001" customHeight="1" x14ac:dyDescent="0.2"/>
    <row r="46" s="5" customFormat="1" ht="19.600000000000001" customHeight="1" x14ac:dyDescent="0.2"/>
    <row r="47" s="5" customFormat="1" ht="19.600000000000001" customHeight="1" x14ac:dyDescent="0.2"/>
    <row r="48" s="5" customFormat="1" ht="19.600000000000001" customHeight="1" x14ac:dyDescent="0.2"/>
    <row r="49" s="5" customFormat="1" ht="19.600000000000001" customHeight="1" x14ac:dyDescent="0.2"/>
    <row r="50" s="5" customFormat="1" ht="19.600000000000001" customHeight="1" x14ac:dyDescent="0.2"/>
    <row r="51" s="5" customFormat="1" ht="19.600000000000001" customHeight="1" x14ac:dyDescent="0.2"/>
    <row r="52" s="5" customFormat="1" ht="19.600000000000001" customHeight="1" x14ac:dyDescent="0.2"/>
    <row r="53" s="5" customFormat="1" ht="19.600000000000001" customHeight="1" x14ac:dyDescent="0.2"/>
    <row r="54" s="5" customFormat="1" ht="19.600000000000001" customHeight="1" x14ac:dyDescent="0.2"/>
    <row r="55" s="5" customFormat="1" ht="19.600000000000001" customHeight="1" x14ac:dyDescent="0.2"/>
    <row r="56" s="5" customFormat="1" ht="19.600000000000001" customHeight="1" x14ac:dyDescent="0.2"/>
    <row r="57" s="5" customFormat="1" ht="19.600000000000001" customHeight="1" x14ac:dyDescent="0.2"/>
    <row r="58" s="5" customFormat="1" ht="19.600000000000001" customHeight="1" x14ac:dyDescent="0.2"/>
    <row r="59" s="5" customFormat="1" ht="19.600000000000001" customHeight="1" x14ac:dyDescent="0.2"/>
    <row r="60" s="5" customFormat="1" ht="19.600000000000001" customHeight="1" x14ac:dyDescent="0.2"/>
    <row r="61" s="5" customFormat="1" ht="19.600000000000001" customHeight="1" x14ac:dyDescent="0.2"/>
    <row r="62" s="5" customFormat="1" ht="19.600000000000001" customHeight="1" x14ac:dyDescent="0.2"/>
    <row r="63" s="5" customFormat="1" ht="19.600000000000001" customHeight="1" x14ac:dyDescent="0.2"/>
    <row r="64" s="5" customFormat="1" ht="19.600000000000001" customHeight="1" x14ac:dyDescent="0.2"/>
    <row r="65" s="5" customFormat="1" ht="19.600000000000001" customHeight="1" x14ac:dyDescent="0.2"/>
    <row r="66" s="5" customFormat="1" ht="19.600000000000001" customHeight="1" x14ac:dyDescent="0.2"/>
    <row r="67" s="5" customFormat="1" ht="19.600000000000001" customHeight="1" x14ac:dyDescent="0.2"/>
    <row r="68" s="5" customFormat="1" ht="19.600000000000001" customHeight="1" x14ac:dyDescent="0.2"/>
    <row r="69" s="5" customFormat="1" ht="19.600000000000001" customHeight="1" x14ac:dyDescent="0.2"/>
    <row r="70" s="5" customFormat="1" ht="19.600000000000001" customHeight="1" x14ac:dyDescent="0.2"/>
    <row r="71" s="5" customFormat="1" ht="19.600000000000001" customHeight="1" x14ac:dyDescent="0.2"/>
    <row r="72" s="5" customFormat="1" ht="19.600000000000001" customHeight="1" x14ac:dyDescent="0.2"/>
    <row r="73" s="5" customFormat="1" ht="19.600000000000001" customHeight="1" x14ac:dyDescent="0.2"/>
    <row r="74" s="5" customFormat="1" ht="19.600000000000001" customHeight="1" x14ac:dyDescent="0.2"/>
    <row r="75" s="5" customFormat="1" ht="19.600000000000001" customHeight="1" x14ac:dyDescent="0.2"/>
    <row r="76" s="5" customFormat="1" ht="19.600000000000001" customHeight="1" x14ac:dyDescent="0.2"/>
    <row r="77" s="5" customFormat="1" ht="19.600000000000001" customHeight="1" x14ac:dyDescent="0.2"/>
    <row r="78" s="5" customFormat="1" ht="19.600000000000001" customHeight="1" x14ac:dyDescent="0.2"/>
    <row r="79" s="5" customFormat="1" ht="19.600000000000001" customHeight="1" x14ac:dyDescent="0.2"/>
    <row r="80" s="5" customFormat="1" ht="19.600000000000001" customHeight="1" x14ac:dyDescent="0.2"/>
    <row r="81" s="5" customFormat="1" ht="19.600000000000001" customHeight="1" x14ac:dyDescent="0.2"/>
    <row r="82" s="5" customFormat="1" ht="19.600000000000001" customHeight="1" x14ac:dyDescent="0.2"/>
    <row r="83" s="5" customFormat="1" ht="19.600000000000001" customHeight="1" x14ac:dyDescent="0.2"/>
    <row r="84" s="5" customFormat="1" ht="19.600000000000001" customHeight="1" x14ac:dyDescent="0.2"/>
    <row r="85" s="5" customFormat="1" ht="19.600000000000001" customHeight="1" x14ac:dyDescent="0.2"/>
    <row r="86" s="5" customFormat="1" ht="19.600000000000001" customHeight="1" x14ac:dyDescent="0.2"/>
    <row r="87" s="5" customFormat="1" ht="19.600000000000001" customHeight="1" x14ac:dyDescent="0.2"/>
    <row r="88" s="5" customFormat="1" ht="19.600000000000001" customHeight="1" x14ac:dyDescent="0.2"/>
    <row r="89" s="5" customFormat="1" ht="19.600000000000001" customHeight="1" x14ac:dyDescent="0.2"/>
    <row r="90" s="5" customFormat="1" ht="19.600000000000001" customHeight="1" x14ac:dyDescent="0.2"/>
    <row r="91" s="5" customFormat="1" ht="19.600000000000001" customHeight="1" x14ac:dyDescent="0.2"/>
    <row r="92" s="5" customFormat="1" ht="19.600000000000001" customHeight="1" x14ac:dyDescent="0.2"/>
    <row r="93" s="5" customFormat="1" ht="19.600000000000001" customHeight="1" x14ac:dyDescent="0.2"/>
    <row r="94" s="5" customFormat="1" ht="19.600000000000001" customHeight="1" x14ac:dyDescent="0.2"/>
    <row r="95" s="5" customFormat="1" ht="19.600000000000001" customHeight="1" x14ac:dyDescent="0.2"/>
    <row r="96" s="5" customFormat="1" ht="19.600000000000001" customHeight="1" x14ac:dyDescent="0.2"/>
    <row r="97" s="5" customFormat="1" ht="19.600000000000001" customHeight="1" x14ac:dyDescent="0.2"/>
    <row r="98" s="5" customFormat="1" ht="19.600000000000001" customHeight="1" x14ac:dyDescent="0.2"/>
    <row r="99" s="5" customFormat="1" ht="19.600000000000001" customHeight="1" x14ac:dyDescent="0.2"/>
    <row r="100" s="5" customFormat="1" ht="19.600000000000001" customHeight="1" x14ac:dyDescent="0.2"/>
    <row r="101" s="5" customFormat="1" ht="19.600000000000001" customHeight="1" x14ac:dyDescent="0.2"/>
    <row r="102" s="5" customFormat="1" ht="19.600000000000001" customHeight="1" x14ac:dyDescent="0.2"/>
    <row r="103" s="5" customFormat="1" ht="19.600000000000001" customHeight="1" x14ac:dyDescent="0.2"/>
    <row r="104" s="5" customFormat="1" ht="19.600000000000001" customHeight="1" x14ac:dyDescent="0.2"/>
    <row r="105" s="5" customFormat="1" ht="19.600000000000001" customHeight="1" x14ac:dyDescent="0.2"/>
    <row r="106" s="5" customFormat="1" ht="19.600000000000001" customHeight="1" x14ac:dyDescent="0.2"/>
    <row r="107" s="5" customFormat="1" ht="19.600000000000001" customHeight="1" x14ac:dyDescent="0.2"/>
    <row r="108" s="5" customFormat="1" ht="19.600000000000001" customHeight="1" x14ac:dyDescent="0.2"/>
    <row r="109" s="5" customFormat="1" ht="19.600000000000001" customHeight="1" x14ac:dyDescent="0.2"/>
    <row r="110" s="5" customFormat="1" ht="19.600000000000001" customHeight="1" x14ac:dyDescent="0.2"/>
    <row r="111" s="5" customFormat="1" ht="19.600000000000001" customHeight="1" x14ac:dyDescent="0.2"/>
    <row r="112" s="5" customFormat="1" ht="19.600000000000001" customHeight="1" x14ac:dyDescent="0.2"/>
    <row r="113" s="5" customFormat="1" ht="19.600000000000001" customHeight="1" x14ac:dyDescent="0.2"/>
    <row r="114" s="5" customFormat="1" ht="19.600000000000001" customHeight="1" x14ac:dyDescent="0.2"/>
    <row r="115" s="5" customFormat="1" ht="19.600000000000001" customHeight="1" x14ac:dyDescent="0.2"/>
    <row r="116" s="5" customFormat="1" ht="19.600000000000001" customHeight="1" x14ac:dyDescent="0.2"/>
    <row r="117" s="5" customFormat="1" ht="19.600000000000001" customHeight="1" x14ac:dyDescent="0.2"/>
    <row r="118" s="5" customFormat="1" ht="19.600000000000001" customHeight="1" x14ac:dyDescent="0.2"/>
    <row r="119" s="5" customFormat="1" ht="19.600000000000001" customHeight="1" x14ac:dyDescent="0.2"/>
  </sheetData>
  <mergeCells count="3">
    <mergeCell ref="A1:G2"/>
    <mergeCell ref="A3:G3"/>
    <mergeCell ref="F5:G6"/>
  </mergeCells>
  <hyperlinks>
    <hyperlink ref="I1" r:id="rId1" location="README!A1" xr:uid="{00000000-0004-0000-0800-000000000000}"/>
  </hyperlinks>
  <pageMargins left="0.75" right="0.75" top="1" bottom="1" header="0.511811023622047" footer="0.511811023622047"/>
  <pageSetup paperSize="9" orientation="portrait" horizontalDpi="300" verticalDpi="30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800-000000000000}">
          <x14:formula1>
            <xm:f>Lists!$E$5:$E$8</xm:f>
          </x14:formula1>
          <x14:formula2>
            <xm:f>0</xm:f>
          </x14:formula2>
          <xm:sqref>D11:D30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README</vt:lpstr>
      <vt:lpstr>Checklist PT-PT</vt:lpstr>
      <vt:lpstr>Checklist EN-GB</vt:lpstr>
      <vt:lpstr>Lists</vt:lpstr>
      <vt:lpstr>Diagnóstico PT-PT</vt:lpstr>
      <vt:lpstr>Mapa de Riscos PT-PT</vt:lpstr>
      <vt:lpstr>Canal PT-PT</vt:lpstr>
      <vt:lpstr>Formação PT-PT</vt:lpstr>
      <vt:lpstr>Monitorização PT-PT</vt:lpstr>
      <vt:lpstr>Initial Diagnosis EN-GB</vt:lpstr>
      <vt:lpstr>Risk Map EN-GB</vt:lpstr>
      <vt:lpstr>Whistleblowing Channel EN-GB</vt:lpstr>
      <vt:lpstr>Training EN-GB</vt:lpstr>
      <vt:lpstr>Monitoring EN-GB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Constantino Ferreira</cp:lastModifiedBy>
  <dcterms:modified xsi:type="dcterms:W3CDTF">2026-03-24T09:06:38Z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2026-03-24T08:37:21Z</dcterms:created>
  <dc:creator>openpyxl</dc:creator>
  <dc:description/>
  <dc:language>en-US</dc:language>
  <cp:lastModifiedBy/>
  <dcterms:modified xsi:type="dcterms:W3CDTF">2026-03-24T08:38:15Z</dcterms:modified>
  <cp:revision>0</cp:revision>
  <dc:subject/>
  <dc:title/>
</cp:coreProperties>
</file>